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M43" i="1"/>
  <c r="L43" i="1"/>
  <c r="K43" i="1"/>
  <c r="J43" i="1"/>
  <c r="I43" i="1"/>
  <c r="H43" i="1"/>
  <c r="G43" i="1"/>
  <c r="E43" i="1"/>
  <c r="E42" i="1"/>
  <c r="E41" i="1"/>
  <c r="E40" i="1"/>
  <c r="E39" i="1"/>
  <c r="M37" i="1"/>
  <c r="L37" i="1"/>
  <c r="L34" i="1" s="1"/>
  <c r="K37" i="1"/>
  <c r="J37" i="1"/>
  <c r="J34" i="1" s="1"/>
  <c r="I37" i="1"/>
  <c r="H37" i="1"/>
  <c r="H34" i="1" s="1"/>
  <c r="G37" i="1"/>
  <c r="E37" i="1"/>
  <c r="E36" i="1"/>
  <c r="M34" i="1"/>
  <c r="K34" i="1"/>
  <c r="I34" i="1"/>
  <c r="G34" i="1"/>
  <c r="E33" i="1"/>
  <c r="E32" i="1"/>
  <c r="E31" i="1"/>
  <c r="E30" i="1"/>
  <c r="M28" i="1"/>
  <c r="L28" i="1"/>
  <c r="K28" i="1"/>
  <c r="J28" i="1"/>
  <c r="I28" i="1"/>
  <c r="H28" i="1"/>
  <c r="G28" i="1"/>
  <c r="E28" i="1" s="1"/>
  <c r="E27" i="1"/>
  <c r="E26" i="1"/>
  <c r="E25" i="1"/>
  <c r="E24" i="1"/>
  <c r="M22" i="1"/>
  <c r="L22" i="1"/>
  <c r="K22" i="1"/>
  <c r="J22" i="1"/>
  <c r="I22" i="1"/>
  <c r="H22" i="1"/>
  <c r="G22" i="1"/>
  <c r="E22" i="1" s="1"/>
  <c r="M20" i="1"/>
  <c r="M52" i="1" s="1"/>
  <c r="L20" i="1"/>
  <c r="K20" i="1"/>
  <c r="K52" i="1" s="1"/>
  <c r="J20" i="1"/>
  <c r="J52" i="1" s="1"/>
  <c r="I20" i="1"/>
  <c r="I52" i="1" s="1"/>
  <c r="H20" i="1"/>
  <c r="G20" i="1"/>
  <c r="G52" i="1" s="1"/>
  <c r="H52" i="1" l="1"/>
  <c r="L52" i="1"/>
  <c r="E52" i="1" s="1"/>
  <c r="E34" i="1"/>
  <c r="E20" i="1"/>
</calcChain>
</file>

<file path=xl/sharedStrings.xml><?xml version="1.0" encoding="utf-8"?>
<sst xmlns="http://schemas.openxmlformats.org/spreadsheetml/2006/main" count="100" uniqueCount="90">
  <si>
    <t>Приложение к постановлению Северодвинской 
территориальной избирательной комиссии №1 
от 11.010.2018 №67/01</t>
  </si>
  <si>
    <t>Северодвинская территориальная избирательная комиссия № 1</t>
  </si>
  <si>
    <t>Форма № 2</t>
  </si>
  <si>
    <t xml:space="preserve">СВОДНЫЙ </t>
  </si>
  <si>
    <t>ФИНАНСОВЫЙ ОТЧЕТ</t>
  </si>
  <si>
    <t>(первый, итоговый, сводный отчет)</t>
  </si>
  <si>
    <t>о поступлении и расходовании средств избирательного фонда кандидата(тов), избирательного объединения, инициативной группы по проведению референдума, иной группы участников референдума</t>
  </si>
  <si>
    <t>кандидатов, участвовавших в выборах депутатов Архангельского областного Собрания депутатов седьмого созыва по одномандатному избирательному округу №11</t>
  </si>
  <si>
    <t>фамилия, имя, отчество кандидата, наименование избирательного округа, наименование избирательного объединения, инициативной группы по проведению референдума, иной группы участников референдума</t>
  </si>
  <si>
    <t>Выборы депутатов Архангельского областного Собрания депутатов седьмого созыва</t>
  </si>
  <si>
    <t>наименование избирательной кампании, кампании референдума</t>
  </si>
  <si>
    <t xml:space="preserve">№ </t>
  </si>
  <si>
    <t>номер специального избирательного счета, счета референдума</t>
  </si>
  <si>
    <t>Строка финансового отчета</t>
  </si>
  <si>
    <t>Шифр строки</t>
  </si>
  <si>
    <t>Сумма</t>
  </si>
  <si>
    <t>Примечание</t>
  </si>
  <si>
    <t>Адаев Александр Вячеславович</t>
  </si>
  <si>
    <t>Журавлев Вячеслав Викторович</t>
  </si>
  <si>
    <t>Казаринов Виктор Евгеньевич</t>
  </si>
  <si>
    <t>Кувакин Алексей Евгеньевич</t>
  </si>
  <si>
    <t>Лаптев        Вадим Геннадьевич</t>
  </si>
  <si>
    <t>Микляева Анастасия Алексангдровна</t>
  </si>
  <si>
    <t>Пашев Александр Николаевич</t>
  </si>
  <si>
    <t>ИТОГО</t>
  </si>
  <si>
    <t>Поступило средств в избирательный фонд, фонд референдума, всего*</t>
  </si>
  <si>
    <t>в том числе</t>
  </si>
  <si>
    <t>1.1</t>
  </si>
  <si>
    <t>Поступило средств в установленном порядке для формирования избирательного фонда, фонда референдума</t>
  </si>
  <si>
    <t>из них</t>
  </si>
  <si>
    <t>1.1.1</t>
  </si>
  <si>
    <t>Собственные средства кандидата, избирательного объединения, инициативной группы по проведению референдума, иной группы участников референдума</t>
  </si>
  <si>
    <t>1.1.2</t>
  </si>
  <si>
    <t>Средства, выделенные кандидату выдвинувшим его избирательным объединением</t>
  </si>
  <si>
    <t>1.1.3</t>
  </si>
  <si>
    <t>Добровольные пожертвования граждан</t>
  </si>
  <si>
    <t>1.1.4</t>
  </si>
  <si>
    <t>Добровольные пожертвования юридических лиц</t>
  </si>
  <si>
    <t>1.2</t>
  </si>
  <si>
    <t>Поступило в избирательный фонд, фонд референдума денежных средств с нарушением действующего законодательства</t>
  </si>
  <si>
    <t>1.2.1</t>
  </si>
  <si>
    <t>1.2.2</t>
  </si>
  <si>
    <t>1.2.3</t>
  </si>
  <si>
    <t>Средства граждан</t>
  </si>
  <si>
    <t>1.2.4</t>
  </si>
  <si>
    <t>Средства юридических лиц</t>
  </si>
  <si>
    <t>Возвращено денежных средств из избирательного фонда, фонда референдума, всего</t>
  </si>
  <si>
    <t>2.1</t>
  </si>
  <si>
    <t>Перечислено в доход бюджета</t>
  </si>
  <si>
    <t>2.2</t>
  </si>
  <si>
    <t>Возвращено жертвователям денежных средств, поступивших с нарушением действующего законодательства</t>
  </si>
  <si>
    <t>2.2.1</t>
  </si>
  <si>
    <t>Гражданам, которым запрещено осуществлять пожертвования либо не указавшим обязательные сведения в платежном документе</t>
  </si>
  <si>
    <t>2.2.2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</si>
  <si>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</si>
  <si>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2.2.3</t>
  </si>
  <si>
    <t>Средств, превышающих предельный размер добровольных пожертвований</t>
  </si>
  <si>
    <t>2.3</t>
  </si>
  <si>
    <t>Возвращено жертвователям денежных средств, поступивших в установленном порядке</t>
  </si>
  <si>
    <t>Израсходовано средств, всего **</t>
  </si>
  <si>
    <t>3.1</t>
  </si>
  <si>
    <t>На организацию сбора подписей избирателей, участников референдума, в том числе на оплату труда лиц, привлекаемых для сбора подписей избирателей, участников референдума</t>
  </si>
  <si>
    <t>3.2</t>
  </si>
  <si>
    <t>На предвыборную агитацию, агитацию по вопросам референдума через организации телерадиовещания и редакции периодических печатных изданий</t>
  </si>
  <si>
    <t>3.3</t>
  </si>
  <si>
    <t>На выпуск и распространение печатных и иных агитационных материалов</t>
  </si>
  <si>
    <t>3.4</t>
  </si>
  <si>
    <t>На проведение публичных массовых мероприятий</t>
  </si>
  <si>
    <t>3.5</t>
  </si>
  <si>
    <t>На оплату работ (услуг) информационного, консультационного характера и оплату других работ (услуг), выполненных (оказанных) юридическими лицами или гражданами РФ по договорам</t>
  </si>
  <si>
    <t>3.6</t>
  </si>
  <si>
    <t>На оплату иных расходов, непосредственно связанных с проведением избирательной кампании, кампании референдума</t>
  </si>
  <si>
    <t>Распределено неизрасходованного остатка средств фонда ***</t>
  </si>
  <si>
    <t xml:space="preserve">Остаток средств избирательного фонда, фонда референдума на дату сдачи отчета </t>
  </si>
  <si>
    <t xml:space="preserve">Правильность сведений, указанных в настоящем финансовом отчете подтверждаю, других денежных средств, минуя избирательный фонд, на организацию и проведение избирательной кампании не привлекалось. </t>
  </si>
  <si>
    <t xml:space="preserve">Кандидат, уполномоченный представитель по финансовым </t>
  </si>
  <si>
    <t>вопросам избирательного объединения, инициативной группы</t>
  </si>
  <si>
    <t xml:space="preserve"> по проведению референдума, иной группы  </t>
  </si>
  <si>
    <t xml:space="preserve">участников референдума с правом первой подписи </t>
  </si>
  <si>
    <t xml:space="preserve">(подпись, дата)                 </t>
  </si>
  <si>
    <t>(инициалы, фамилия)</t>
  </si>
  <si>
    <t>Председатель избирательной комиссии и главный бухгалтер (бухгалтер) ставят свои подписи только в сводном отчете.</t>
  </si>
  <si>
    <t>Председатель</t>
  </si>
  <si>
    <t>Северодвинской территориальной избирательной комиссии №1</t>
  </si>
  <si>
    <t>Б.В. Ундозеров</t>
  </si>
  <si>
    <t>(подпись, дата)</t>
  </si>
  <si>
    <t xml:space="preserve">Главный бухгалтер (бухгалтер) </t>
  </si>
  <si>
    <t xml:space="preserve">Т.Ф. Гладышева     </t>
  </si>
  <si>
    <t>** Сумма строки 190 равна итоговой сумме графы 9 формы № 1 настоящей Инструкции</t>
  </si>
  <si>
    <t xml:space="preserve">***  Заполняется только в итоговом финансовом отчете, сводном отчете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</si>
</sst>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color indexed="12"/>
      <name val="Times New Roman"/>
      <family val="1"/>
    </font>
    <font>
      <b/>
      <sz val="8"/>
      <name val="Times New Roman"/>
      <family val="1"/>
    </font>
    <font>
      <sz val="9.5"/>
      <name val="Times New Roman"/>
      <family val="1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49" fontId="0" fillId="0" borderId="0" xfId="0" applyNumberFormat="1" applyFill="1"/>
    <xf numFmtId="0" fontId="0" fillId="0" borderId="0" xfId="0" applyFill="1"/>
    <xf numFmtId="0" fontId="2" fillId="0" borderId="0" xfId="0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49" fontId="0" fillId="0" borderId="1" xfId="0" applyNumberFormat="1" applyFill="1" applyBorder="1"/>
    <xf numFmtId="0" fontId="7" fillId="0" borderId="1" xfId="0" applyFont="1" applyFill="1" applyBorder="1" applyAlignment="1">
      <alignment horizontal="right" vertical="top" wrapText="1"/>
    </xf>
    <xf numFmtId="0" fontId="0" fillId="0" borderId="1" xfId="0" applyFill="1" applyBorder="1"/>
    <xf numFmtId="49" fontId="12" fillId="0" borderId="0" xfId="0" applyNumberFormat="1" applyFont="1" applyFill="1" applyAlignment="1">
      <alignment horizontal="justify"/>
    </xf>
    <xf numFmtId="0" fontId="13" fillId="0" borderId="0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top" wrapText="1" shrinkToFit="1"/>
    </xf>
    <xf numFmtId="0" fontId="13" fillId="0" borderId="8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textRotation="90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textRotation="90" wrapText="1"/>
    </xf>
    <xf numFmtId="0" fontId="2" fillId="0" borderId="13" xfId="0" applyFont="1" applyFill="1" applyBorder="1" applyAlignment="1">
      <alignment vertical="top" wrapText="1"/>
    </xf>
    <xf numFmtId="49" fontId="7" fillId="0" borderId="3" xfId="0" applyNumberFormat="1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right" vertical="top" wrapText="1"/>
    </xf>
    <xf numFmtId="164" fontId="8" fillId="0" borderId="4" xfId="0" applyNumberFormat="1" applyFont="1" applyFill="1" applyBorder="1" applyAlignment="1">
      <alignment horizontal="justify" vertical="top" wrapText="1"/>
    </xf>
    <xf numFmtId="164" fontId="9" fillId="0" borderId="14" xfId="0" applyNumberFormat="1" applyFont="1" applyFill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right" wrapText="1"/>
    </xf>
    <xf numFmtId="0" fontId="15" fillId="0" borderId="0" xfId="0" applyFont="1" applyFill="1"/>
    <xf numFmtId="164" fontId="10" fillId="0" borderId="14" xfId="0" applyNumberFormat="1" applyFont="1" applyFill="1" applyBorder="1" applyAlignment="1">
      <alignment horizontal="right" wrapText="1"/>
    </xf>
    <xf numFmtId="164" fontId="10" fillId="0" borderId="3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49" fontId="6" fillId="0" borderId="3" xfId="0" applyNumberFormat="1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center" vertical="top" wrapText="1"/>
    </xf>
    <xf numFmtId="164" fontId="12" fillId="0" borderId="4" xfId="0" applyNumberFormat="1" applyFont="1" applyFill="1" applyBorder="1" applyAlignment="1">
      <alignment horizontal="justify" vertical="top" wrapText="1"/>
    </xf>
    <xf numFmtId="0" fontId="12" fillId="0" borderId="4" xfId="0" applyFont="1" applyFill="1" applyBorder="1" applyAlignment="1">
      <alignment horizontal="justify" vertical="top" wrapText="1"/>
    </xf>
    <xf numFmtId="164" fontId="10" fillId="0" borderId="12" xfId="0" applyNumberFormat="1" applyFont="1" applyFill="1" applyBorder="1" applyAlignment="1">
      <alignment horizontal="right" wrapText="1"/>
    </xf>
    <xf numFmtId="164" fontId="10" fillId="0" borderId="13" xfId="0" applyNumberFormat="1" applyFont="1" applyFill="1" applyBorder="1" applyAlignment="1">
      <alignment horizontal="right" wrapText="1"/>
    </xf>
    <xf numFmtId="164" fontId="9" fillId="0" borderId="12" xfId="0" applyNumberFormat="1" applyFont="1" applyFill="1" applyBorder="1" applyAlignment="1">
      <alignment horizontal="right" wrapText="1"/>
    </xf>
    <xf numFmtId="164" fontId="9" fillId="0" borderId="13" xfId="0" applyNumberFormat="1" applyFont="1" applyFill="1" applyBorder="1" applyAlignment="1">
      <alignment horizontal="right" wrapText="1"/>
    </xf>
    <xf numFmtId="0" fontId="17" fillId="0" borderId="0" xfId="0" applyFont="1" applyFill="1"/>
    <xf numFmtId="164" fontId="10" fillId="0" borderId="15" xfId="0" applyNumberFormat="1" applyFont="1" applyFill="1" applyBorder="1" applyAlignment="1">
      <alignment horizontal="right" wrapText="1"/>
    </xf>
    <xf numFmtId="164" fontId="10" fillId="0" borderId="16" xfId="0" applyNumberFormat="1" applyFont="1" applyFill="1" applyBorder="1" applyAlignment="1">
      <alignment horizontal="right" wrapText="1"/>
    </xf>
    <xf numFmtId="164" fontId="10" fillId="0" borderId="17" xfId="0" applyNumberFormat="1" applyFont="1" applyFill="1" applyBorder="1" applyAlignment="1">
      <alignment horizontal="right" wrapText="1"/>
    </xf>
    <xf numFmtId="49" fontId="7" fillId="0" borderId="2" xfId="0" applyNumberFormat="1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justify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center" vertical="top" wrapText="1"/>
    </xf>
    <xf numFmtId="0" fontId="0" fillId="0" borderId="0" xfId="0" applyFill="1" applyBorder="1"/>
    <xf numFmtId="49" fontId="10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wrapText="1"/>
    </xf>
    <xf numFmtId="49" fontId="17" fillId="0" borderId="0" xfId="1" applyNumberFormat="1" applyFont="1" applyFill="1" applyAlignment="1" applyProtection="1">
      <alignment horizontal="left"/>
    </xf>
    <xf numFmtId="0" fontId="19" fillId="0" borderId="0" xfId="0" applyFont="1" applyFill="1"/>
    <xf numFmtId="0" fontId="20" fillId="0" borderId="0" xfId="0" applyFont="1" applyFill="1"/>
    <xf numFmtId="49" fontId="10" fillId="0" borderId="0" xfId="0" applyNumberFormat="1" applyFont="1" applyFill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justify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3" xfId="1" applyFont="1" applyFill="1" applyBorder="1" applyAlignment="1" applyProtection="1">
      <alignment horizontal="justify" vertical="top"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justify" vertical="top" wrapText="1"/>
    </xf>
    <xf numFmtId="49" fontId="18" fillId="0" borderId="0" xfId="0" applyNumberFormat="1" applyFont="1" applyFill="1" applyAlignment="1">
      <alignment horizontal="justify" vertical="top" wrapText="1"/>
    </xf>
    <xf numFmtId="0" fontId="16" fillId="0" borderId="3" xfId="1" applyFont="1" applyFill="1" applyBorder="1" applyAlignment="1" applyProtection="1">
      <alignment horizontal="justify" vertical="top" wrapText="1"/>
    </xf>
    <xf numFmtId="49" fontId="9" fillId="0" borderId="0" xfId="0" applyNumberFormat="1" applyFont="1" applyFill="1" applyBorder="1" applyAlignment="1">
      <alignment horizontal="justify"/>
    </xf>
    <xf numFmtId="0" fontId="10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vertical="top" wrapText="1"/>
    </xf>
    <xf numFmtId="49" fontId="10" fillId="0" borderId="0" xfId="0" applyNumberFormat="1" applyFont="1" applyFill="1" applyAlignment="1">
      <alignment horizontal="justify" vertical="top" wrapText="1"/>
    </xf>
    <xf numFmtId="49" fontId="2" fillId="0" borderId="0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right" vertical="top" wrapText="1"/>
    </xf>
    <xf numFmtId="49" fontId="17" fillId="0" borderId="0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A43" workbookViewId="0">
      <selection sqref="A1:M72"/>
    </sheetView>
  </sheetViews>
  <sheetFormatPr defaultRowHeight="15" x14ac:dyDescent="0.25"/>
  <cols>
    <col min="1" max="1" width="5.42578125" style="1" customWidth="1"/>
    <col min="2" max="2" width="48.28515625" style="2" customWidth="1"/>
    <col min="3" max="3" width="15.28515625" style="2" customWidth="1"/>
    <col min="4" max="4" width="6.85546875" style="2" customWidth="1"/>
    <col min="5" max="5" width="17.140625" style="2" customWidth="1"/>
    <col min="6" max="6" width="17.28515625" style="2" customWidth="1"/>
    <col min="7" max="19" width="13.140625" style="3" customWidth="1"/>
    <col min="20" max="218" width="9.140625" style="2"/>
    <col min="219" max="219" width="5.42578125" style="2" customWidth="1"/>
    <col min="220" max="220" width="48.28515625" style="2" customWidth="1"/>
    <col min="221" max="221" width="15.28515625" style="2" customWidth="1"/>
    <col min="222" max="222" width="6.85546875" style="2" customWidth="1"/>
    <col min="223" max="223" width="17.140625" style="2" customWidth="1"/>
    <col min="224" max="224" width="16.5703125" style="2" customWidth="1"/>
    <col min="225" max="275" width="13.140625" style="2" customWidth="1"/>
    <col min="276" max="474" width="9.140625" style="2"/>
    <col min="475" max="475" width="5.42578125" style="2" customWidth="1"/>
    <col min="476" max="476" width="48.28515625" style="2" customWidth="1"/>
    <col min="477" max="477" width="15.28515625" style="2" customWidth="1"/>
    <col min="478" max="478" width="6.85546875" style="2" customWidth="1"/>
    <col min="479" max="479" width="17.140625" style="2" customWidth="1"/>
    <col min="480" max="480" width="16.5703125" style="2" customWidth="1"/>
    <col min="481" max="531" width="13.140625" style="2" customWidth="1"/>
    <col min="532" max="730" width="9.140625" style="2"/>
    <col min="731" max="731" width="5.42578125" style="2" customWidth="1"/>
    <col min="732" max="732" width="48.28515625" style="2" customWidth="1"/>
    <col min="733" max="733" width="15.28515625" style="2" customWidth="1"/>
    <col min="734" max="734" width="6.85546875" style="2" customWidth="1"/>
    <col min="735" max="735" width="17.140625" style="2" customWidth="1"/>
    <col min="736" max="736" width="16.5703125" style="2" customWidth="1"/>
    <col min="737" max="787" width="13.140625" style="2" customWidth="1"/>
    <col min="788" max="986" width="9.140625" style="2"/>
    <col min="987" max="987" width="5.42578125" style="2" customWidth="1"/>
    <col min="988" max="988" width="48.28515625" style="2" customWidth="1"/>
    <col min="989" max="989" width="15.28515625" style="2" customWidth="1"/>
    <col min="990" max="990" width="6.85546875" style="2" customWidth="1"/>
    <col min="991" max="991" width="17.140625" style="2" customWidth="1"/>
    <col min="992" max="992" width="16.5703125" style="2" customWidth="1"/>
    <col min="993" max="1043" width="13.140625" style="2" customWidth="1"/>
    <col min="1044" max="1242" width="9.140625" style="2"/>
    <col min="1243" max="1243" width="5.42578125" style="2" customWidth="1"/>
    <col min="1244" max="1244" width="48.28515625" style="2" customWidth="1"/>
    <col min="1245" max="1245" width="15.28515625" style="2" customWidth="1"/>
    <col min="1246" max="1246" width="6.85546875" style="2" customWidth="1"/>
    <col min="1247" max="1247" width="17.140625" style="2" customWidth="1"/>
    <col min="1248" max="1248" width="16.5703125" style="2" customWidth="1"/>
    <col min="1249" max="1299" width="13.140625" style="2" customWidth="1"/>
    <col min="1300" max="1498" width="9.140625" style="2"/>
    <col min="1499" max="1499" width="5.42578125" style="2" customWidth="1"/>
    <col min="1500" max="1500" width="48.28515625" style="2" customWidth="1"/>
    <col min="1501" max="1501" width="15.28515625" style="2" customWidth="1"/>
    <col min="1502" max="1502" width="6.85546875" style="2" customWidth="1"/>
    <col min="1503" max="1503" width="17.140625" style="2" customWidth="1"/>
    <col min="1504" max="1504" width="16.5703125" style="2" customWidth="1"/>
    <col min="1505" max="1555" width="13.140625" style="2" customWidth="1"/>
    <col min="1556" max="1754" width="9.140625" style="2"/>
    <col min="1755" max="1755" width="5.42578125" style="2" customWidth="1"/>
    <col min="1756" max="1756" width="48.28515625" style="2" customWidth="1"/>
    <col min="1757" max="1757" width="15.28515625" style="2" customWidth="1"/>
    <col min="1758" max="1758" width="6.85546875" style="2" customWidth="1"/>
    <col min="1759" max="1759" width="17.140625" style="2" customWidth="1"/>
    <col min="1760" max="1760" width="16.5703125" style="2" customWidth="1"/>
    <col min="1761" max="1811" width="13.140625" style="2" customWidth="1"/>
    <col min="1812" max="2010" width="9.140625" style="2"/>
    <col min="2011" max="2011" width="5.42578125" style="2" customWidth="1"/>
    <col min="2012" max="2012" width="48.28515625" style="2" customWidth="1"/>
    <col min="2013" max="2013" width="15.28515625" style="2" customWidth="1"/>
    <col min="2014" max="2014" width="6.85546875" style="2" customWidth="1"/>
    <col min="2015" max="2015" width="17.140625" style="2" customWidth="1"/>
    <col min="2016" max="2016" width="16.5703125" style="2" customWidth="1"/>
    <col min="2017" max="2067" width="13.140625" style="2" customWidth="1"/>
    <col min="2068" max="2266" width="9.140625" style="2"/>
    <col min="2267" max="2267" width="5.42578125" style="2" customWidth="1"/>
    <col min="2268" max="2268" width="48.28515625" style="2" customWidth="1"/>
    <col min="2269" max="2269" width="15.28515625" style="2" customWidth="1"/>
    <col min="2270" max="2270" width="6.85546875" style="2" customWidth="1"/>
    <col min="2271" max="2271" width="17.140625" style="2" customWidth="1"/>
    <col min="2272" max="2272" width="16.5703125" style="2" customWidth="1"/>
    <col min="2273" max="2323" width="13.140625" style="2" customWidth="1"/>
    <col min="2324" max="2522" width="9.140625" style="2"/>
    <col min="2523" max="2523" width="5.42578125" style="2" customWidth="1"/>
    <col min="2524" max="2524" width="48.28515625" style="2" customWidth="1"/>
    <col min="2525" max="2525" width="15.28515625" style="2" customWidth="1"/>
    <col min="2526" max="2526" width="6.85546875" style="2" customWidth="1"/>
    <col min="2527" max="2527" width="17.140625" style="2" customWidth="1"/>
    <col min="2528" max="2528" width="16.5703125" style="2" customWidth="1"/>
    <col min="2529" max="2579" width="13.140625" style="2" customWidth="1"/>
    <col min="2580" max="2778" width="9.140625" style="2"/>
    <col min="2779" max="2779" width="5.42578125" style="2" customWidth="1"/>
    <col min="2780" max="2780" width="48.28515625" style="2" customWidth="1"/>
    <col min="2781" max="2781" width="15.28515625" style="2" customWidth="1"/>
    <col min="2782" max="2782" width="6.85546875" style="2" customWidth="1"/>
    <col min="2783" max="2783" width="17.140625" style="2" customWidth="1"/>
    <col min="2784" max="2784" width="16.5703125" style="2" customWidth="1"/>
    <col min="2785" max="2835" width="13.140625" style="2" customWidth="1"/>
    <col min="2836" max="3034" width="9.140625" style="2"/>
    <col min="3035" max="3035" width="5.42578125" style="2" customWidth="1"/>
    <col min="3036" max="3036" width="48.28515625" style="2" customWidth="1"/>
    <col min="3037" max="3037" width="15.28515625" style="2" customWidth="1"/>
    <col min="3038" max="3038" width="6.85546875" style="2" customWidth="1"/>
    <col min="3039" max="3039" width="17.140625" style="2" customWidth="1"/>
    <col min="3040" max="3040" width="16.5703125" style="2" customWidth="1"/>
    <col min="3041" max="3091" width="13.140625" style="2" customWidth="1"/>
    <col min="3092" max="3290" width="9.140625" style="2"/>
    <col min="3291" max="3291" width="5.42578125" style="2" customWidth="1"/>
    <col min="3292" max="3292" width="48.28515625" style="2" customWidth="1"/>
    <col min="3293" max="3293" width="15.28515625" style="2" customWidth="1"/>
    <col min="3294" max="3294" width="6.85546875" style="2" customWidth="1"/>
    <col min="3295" max="3295" width="17.140625" style="2" customWidth="1"/>
    <col min="3296" max="3296" width="16.5703125" style="2" customWidth="1"/>
    <col min="3297" max="3347" width="13.140625" style="2" customWidth="1"/>
    <col min="3348" max="3546" width="9.140625" style="2"/>
    <col min="3547" max="3547" width="5.42578125" style="2" customWidth="1"/>
    <col min="3548" max="3548" width="48.28515625" style="2" customWidth="1"/>
    <col min="3549" max="3549" width="15.28515625" style="2" customWidth="1"/>
    <col min="3550" max="3550" width="6.85546875" style="2" customWidth="1"/>
    <col min="3551" max="3551" width="17.140625" style="2" customWidth="1"/>
    <col min="3552" max="3552" width="16.5703125" style="2" customWidth="1"/>
    <col min="3553" max="3603" width="13.140625" style="2" customWidth="1"/>
    <col min="3604" max="3802" width="9.140625" style="2"/>
    <col min="3803" max="3803" width="5.42578125" style="2" customWidth="1"/>
    <col min="3804" max="3804" width="48.28515625" style="2" customWidth="1"/>
    <col min="3805" max="3805" width="15.28515625" style="2" customWidth="1"/>
    <col min="3806" max="3806" width="6.85546875" style="2" customWidth="1"/>
    <col min="3807" max="3807" width="17.140625" style="2" customWidth="1"/>
    <col min="3808" max="3808" width="16.5703125" style="2" customWidth="1"/>
    <col min="3809" max="3859" width="13.140625" style="2" customWidth="1"/>
    <col min="3860" max="4058" width="9.140625" style="2"/>
    <col min="4059" max="4059" width="5.42578125" style="2" customWidth="1"/>
    <col min="4060" max="4060" width="48.28515625" style="2" customWidth="1"/>
    <col min="4061" max="4061" width="15.28515625" style="2" customWidth="1"/>
    <col min="4062" max="4062" width="6.85546875" style="2" customWidth="1"/>
    <col min="4063" max="4063" width="17.140625" style="2" customWidth="1"/>
    <col min="4064" max="4064" width="16.5703125" style="2" customWidth="1"/>
    <col min="4065" max="4115" width="13.140625" style="2" customWidth="1"/>
    <col min="4116" max="4314" width="9.140625" style="2"/>
    <col min="4315" max="4315" width="5.42578125" style="2" customWidth="1"/>
    <col min="4316" max="4316" width="48.28515625" style="2" customWidth="1"/>
    <col min="4317" max="4317" width="15.28515625" style="2" customWidth="1"/>
    <col min="4318" max="4318" width="6.85546875" style="2" customWidth="1"/>
    <col min="4319" max="4319" width="17.140625" style="2" customWidth="1"/>
    <col min="4320" max="4320" width="16.5703125" style="2" customWidth="1"/>
    <col min="4321" max="4371" width="13.140625" style="2" customWidth="1"/>
    <col min="4372" max="4570" width="9.140625" style="2"/>
    <col min="4571" max="4571" width="5.42578125" style="2" customWidth="1"/>
    <col min="4572" max="4572" width="48.28515625" style="2" customWidth="1"/>
    <col min="4573" max="4573" width="15.28515625" style="2" customWidth="1"/>
    <col min="4574" max="4574" width="6.85546875" style="2" customWidth="1"/>
    <col min="4575" max="4575" width="17.140625" style="2" customWidth="1"/>
    <col min="4576" max="4576" width="16.5703125" style="2" customWidth="1"/>
    <col min="4577" max="4627" width="13.140625" style="2" customWidth="1"/>
    <col min="4628" max="4826" width="9.140625" style="2"/>
    <col min="4827" max="4827" width="5.42578125" style="2" customWidth="1"/>
    <col min="4828" max="4828" width="48.28515625" style="2" customWidth="1"/>
    <col min="4829" max="4829" width="15.28515625" style="2" customWidth="1"/>
    <col min="4830" max="4830" width="6.85546875" style="2" customWidth="1"/>
    <col min="4831" max="4831" width="17.140625" style="2" customWidth="1"/>
    <col min="4832" max="4832" width="16.5703125" style="2" customWidth="1"/>
    <col min="4833" max="4883" width="13.140625" style="2" customWidth="1"/>
    <col min="4884" max="5082" width="9.140625" style="2"/>
    <col min="5083" max="5083" width="5.42578125" style="2" customWidth="1"/>
    <col min="5084" max="5084" width="48.28515625" style="2" customWidth="1"/>
    <col min="5085" max="5085" width="15.28515625" style="2" customWidth="1"/>
    <col min="5086" max="5086" width="6.85546875" style="2" customWidth="1"/>
    <col min="5087" max="5087" width="17.140625" style="2" customWidth="1"/>
    <col min="5088" max="5088" width="16.5703125" style="2" customWidth="1"/>
    <col min="5089" max="5139" width="13.140625" style="2" customWidth="1"/>
    <col min="5140" max="5338" width="9.140625" style="2"/>
    <col min="5339" max="5339" width="5.42578125" style="2" customWidth="1"/>
    <col min="5340" max="5340" width="48.28515625" style="2" customWidth="1"/>
    <col min="5341" max="5341" width="15.28515625" style="2" customWidth="1"/>
    <col min="5342" max="5342" width="6.85546875" style="2" customWidth="1"/>
    <col min="5343" max="5343" width="17.140625" style="2" customWidth="1"/>
    <col min="5344" max="5344" width="16.5703125" style="2" customWidth="1"/>
    <col min="5345" max="5395" width="13.140625" style="2" customWidth="1"/>
    <col min="5396" max="5594" width="9.140625" style="2"/>
    <col min="5595" max="5595" width="5.42578125" style="2" customWidth="1"/>
    <col min="5596" max="5596" width="48.28515625" style="2" customWidth="1"/>
    <col min="5597" max="5597" width="15.28515625" style="2" customWidth="1"/>
    <col min="5598" max="5598" width="6.85546875" style="2" customWidth="1"/>
    <col min="5599" max="5599" width="17.140625" style="2" customWidth="1"/>
    <col min="5600" max="5600" width="16.5703125" style="2" customWidth="1"/>
    <col min="5601" max="5651" width="13.140625" style="2" customWidth="1"/>
    <col min="5652" max="5850" width="9.140625" style="2"/>
    <col min="5851" max="5851" width="5.42578125" style="2" customWidth="1"/>
    <col min="5852" max="5852" width="48.28515625" style="2" customWidth="1"/>
    <col min="5853" max="5853" width="15.28515625" style="2" customWidth="1"/>
    <col min="5854" max="5854" width="6.85546875" style="2" customWidth="1"/>
    <col min="5855" max="5855" width="17.140625" style="2" customWidth="1"/>
    <col min="5856" max="5856" width="16.5703125" style="2" customWidth="1"/>
    <col min="5857" max="5907" width="13.140625" style="2" customWidth="1"/>
    <col min="5908" max="6106" width="9.140625" style="2"/>
    <col min="6107" max="6107" width="5.42578125" style="2" customWidth="1"/>
    <col min="6108" max="6108" width="48.28515625" style="2" customWidth="1"/>
    <col min="6109" max="6109" width="15.28515625" style="2" customWidth="1"/>
    <col min="6110" max="6110" width="6.85546875" style="2" customWidth="1"/>
    <col min="6111" max="6111" width="17.140625" style="2" customWidth="1"/>
    <col min="6112" max="6112" width="16.5703125" style="2" customWidth="1"/>
    <col min="6113" max="6163" width="13.140625" style="2" customWidth="1"/>
    <col min="6164" max="6362" width="9.140625" style="2"/>
    <col min="6363" max="6363" width="5.42578125" style="2" customWidth="1"/>
    <col min="6364" max="6364" width="48.28515625" style="2" customWidth="1"/>
    <col min="6365" max="6365" width="15.28515625" style="2" customWidth="1"/>
    <col min="6366" max="6366" width="6.85546875" style="2" customWidth="1"/>
    <col min="6367" max="6367" width="17.140625" style="2" customWidth="1"/>
    <col min="6368" max="6368" width="16.5703125" style="2" customWidth="1"/>
    <col min="6369" max="6419" width="13.140625" style="2" customWidth="1"/>
    <col min="6420" max="6618" width="9.140625" style="2"/>
    <col min="6619" max="6619" width="5.42578125" style="2" customWidth="1"/>
    <col min="6620" max="6620" width="48.28515625" style="2" customWidth="1"/>
    <col min="6621" max="6621" width="15.28515625" style="2" customWidth="1"/>
    <col min="6622" max="6622" width="6.85546875" style="2" customWidth="1"/>
    <col min="6623" max="6623" width="17.140625" style="2" customWidth="1"/>
    <col min="6624" max="6624" width="16.5703125" style="2" customWidth="1"/>
    <col min="6625" max="6675" width="13.140625" style="2" customWidth="1"/>
    <col min="6676" max="6874" width="9.140625" style="2"/>
    <col min="6875" max="6875" width="5.42578125" style="2" customWidth="1"/>
    <col min="6876" max="6876" width="48.28515625" style="2" customWidth="1"/>
    <col min="6877" max="6877" width="15.28515625" style="2" customWidth="1"/>
    <col min="6878" max="6878" width="6.85546875" style="2" customWidth="1"/>
    <col min="6879" max="6879" width="17.140625" style="2" customWidth="1"/>
    <col min="6880" max="6880" width="16.5703125" style="2" customWidth="1"/>
    <col min="6881" max="6931" width="13.140625" style="2" customWidth="1"/>
    <col min="6932" max="7130" width="9.140625" style="2"/>
    <col min="7131" max="7131" width="5.42578125" style="2" customWidth="1"/>
    <col min="7132" max="7132" width="48.28515625" style="2" customWidth="1"/>
    <col min="7133" max="7133" width="15.28515625" style="2" customWidth="1"/>
    <col min="7134" max="7134" width="6.85546875" style="2" customWidth="1"/>
    <col min="7135" max="7135" width="17.140625" style="2" customWidth="1"/>
    <col min="7136" max="7136" width="16.5703125" style="2" customWidth="1"/>
    <col min="7137" max="7187" width="13.140625" style="2" customWidth="1"/>
    <col min="7188" max="7386" width="9.140625" style="2"/>
    <col min="7387" max="7387" width="5.42578125" style="2" customWidth="1"/>
    <col min="7388" max="7388" width="48.28515625" style="2" customWidth="1"/>
    <col min="7389" max="7389" width="15.28515625" style="2" customWidth="1"/>
    <col min="7390" max="7390" width="6.85546875" style="2" customWidth="1"/>
    <col min="7391" max="7391" width="17.140625" style="2" customWidth="1"/>
    <col min="7392" max="7392" width="16.5703125" style="2" customWidth="1"/>
    <col min="7393" max="7443" width="13.140625" style="2" customWidth="1"/>
    <col min="7444" max="7642" width="9.140625" style="2"/>
    <col min="7643" max="7643" width="5.42578125" style="2" customWidth="1"/>
    <col min="7644" max="7644" width="48.28515625" style="2" customWidth="1"/>
    <col min="7645" max="7645" width="15.28515625" style="2" customWidth="1"/>
    <col min="7646" max="7646" width="6.85546875" style="2" customWidth="1"/>
    <col min="7647" max="7647" width="17.140625" style="2" customWidth="1"/>
    <col min="7648" max="7648" width="16.5703125" style="2" customWidth="1"/>
    <col min="7649" max="7699" width="13.140625" style="2" customWidth="1"/>
    <col min="7700" max="7898" width="9.140625" style="2"/>
    <col min="7899" max="7899" width="5.42578125" style="2" customWidth="1"/>
    <col min="7900" max="7900" width="48.28515625" style="2" customWidth="1"/>
    <col min="7901" max="7901" width="15.28515625" style="2" customWidth="1"/>
    <col min="7902" max="7902" width="6.85546875" style="2" customWidth="1"/>
    <col min="7903" max="7903" width="17.140625" style="2" customWidth="1"/>
    <col min="7904" max="7904" width="16.5703125" style="2" customWidth="1"/>
    <col min="7905" max="7955" width="13.140625" style="2" customWidth="1"/>
    <col min="7956" max="8154" width="9.140625" style="2"/>
    <col min="8155" max="8155" width="5.42578125" style="2" customWidth="1"/>
    <col min="8156" max="8156" width="48.28515625" style="2" customWidth="1"/>
    <col min="8157" max="8157" width="15.28515625" style="2" customWidth="1"/>
    <col min="8158" max="8158" width="6.85546875" style="2" customWidth="1"/>
    <col min="8159" max="8159" width="17.140625" style="2" customWidth="1"/>
    <col min="8160" max="8160" width="16.5703125" style="2" customWidth="1"/>
    <col min="8161" max="8211" width="13.140625" style="2" customWidth="1"/>
    <col min="8212" max="8410" width="9.140625" style="2"/>
    <col min="8411" max="8411" width="5.42578125" style="2" customWidth="1"/>
    <col min="8412" max="8412" width="48.28515625" style="2" customWidth="1"/>
    <col min="8413" max="8413" width="15.28515625" style="2" customWidth="1"/>
    <col min="8414" max="8414" width="6.85546875" style="2" customWidth="1"/>
    <col min="8415" max="8415" width="17.140625" style="2" customWidth="1"/>
    <col min="8416" max="8416" width="16.5703125" style="2" customWidth="1"/>
    <col min="8417" max="8467" width="13.140625" style="2" customWidth="1"/>
    <col min="8468" max="8666" width="9.140625" style="2"/>
    <col min="8667" max="8667" width="5.42578125" style="2" customWidth="1"/>
    <col min="8668" max="8668" width="48.28515625" style="2" customWidth="1"/>
    <col min="8669" max="8669" width="15.28515625" style="2" customWidth="1"/>
    <col min="8670" max="8670" width="6.85546875" style="2" customWidth="1"/>
    <col min="8671" max="8671" width="17.140625" style="2" customWidth="1"/>
    <col min="8672" max="8672" width="16.5703125" style="2" customWidth="1"/>
    <col min="8673" max="8723" width="13.140625" style="2" customWidth="1"/>
    <col min="8724" max="8922" width="9.140625" style="2"/>
    <col min="8923" max="8923" width="5.42578125" style="2" customWidth="1"/>
    <col min="8924" max="8924" width="48.28515625" style="2" customWidth="1"/>
    <col min="8925" max="8925" width="15.28515625" style="2" customWidth="1"/>
    <col min="8926" max="8926" width="6.85546875" style="2" customWidth="1"/>
    <col min="8927" max="8927" width="17.140625" style="2" customWidth="1"/>
    <col min="8928" max="8928" width="16.5703125" style="2" customWidth="1"/>
    <col min="8929" max="8979" width="13.140625" style="2" customWidth="1"/>
    <col min="8980" max="9178" width="9.140625" style="2"/>
    <col min="9179" max="9179" width="5.42578125" style="2" customWidth="1"/>
    <col min="9180" max="9180" width="48.28515625" style="2" customWidth="1"/>
    <col min="9181" max="9181" width="15.28515625" style="2" customWidth="1"/>
    <col min="9182" max="9182" width="6.85546875" style="2" customWidth="1"/>
    <col min="9183" max="9183" width="17.140625" style="2" customWidth="1"/>
    <col min="9184" max="9184" width="16.5703125" style="2" customWidth="1"/>
    <col min="9185" max="9235" width="13.140625" style="2" customWidth="1"/>
    <col min="9236" max="9434" width="9.140625" style="2"/>
    <col min="9435" max="9435" width="5.42578125" style="2" customWidth="1"/>
    <col min="9436" max="9436" width="48.28515625" style="2" customWidth="1"/>
    <col min="9437" max="9437" width="15.28515625" style="2" customWidth="1"/>
    <col min="9438" max="9438" width="6.85546875" style="2" customWidth="1"/>
    <col min="9439" max="9439" width="17.140625" style="2" customWidth="1"/>
    <col min="9440" max="9440" width="16.5703125" style="2" customWidth="1"/>
    <col min="9441" max="9491" width="13.140625" style="2" customWidth="1"/>
    <col min="9492" max="9690" width="9.140625" style="2"/>
    <col min="9691" max="9691" width="5.42578125" style="2" customWidth="1"/>
    <col min="9692" max="9692" width="48.28515625" style="2" customWidth="1"/>
    <col min="9693" max="9693" width="15.28515625" style="2" customWidth="1"/>
    <col min="9694" max="9694" width="6.85546875" style="2" customWidth="1"/>
    <col min="9695" max="9695" width="17.140625" style="2" customWidth="1"/>
    <col min="9696" max="9696" width="16.5703125" style="2" customWidth="1"/>
    <col min="9697" max="9747" width="13.140625" style="2" customWidth="1"/>
    <col min="9748" max="9946" width="9.140625" style="2"/>
    <col min="9947" max="9947" width="5.42578125" style="2" customWidth="1"/>
    <col min="9948" max="9948" width="48.28515625" style="2" customWidth="1"/>
    <col min="9949" max="9949" width="15.28515625" style="2" customWidth="1"/>
    <col min="9950" max="9950" width="6.85546875" style="2" customWidth="1"/>
    <col min="9951" max="9951" width="17.140625" style="2" customWidth="1"/>
    <col min="9952" max="9952" width="16.5703125" style="2" customWidth="1"/>
    <col min="9953" max="10003" width="13.140625" style="2" customWidth="1"/>
    <col min="10004" max="10202" width="9.140625" style="2"/>
    <col min="10203" max="10203" width="5.42578125" style="2" customWidth="1"/>
    <col min="10204" max="10204" width="48.28515625" style="2" customWidth="1"/>
    <col min="10205" max="10205" width="15.28515625" style="2" customWidth="1"/>
    <col min="10206" max="10206" width="6.85546875" style="2" customWidth="1"/>
    <col min="10207" max="10207" width="17.140625" style="2" customWidth="1"/>
    <col min="10208" max="10208" width="16.5703125" style="2" customWidth="1"/>
    <col min="10209" max="10259" width="13.140625" style="2" customWidth="1"/>
    <col min="10260" max="10458" width="9.140625" style="2"/>
    <col min="10459" max="10459" width="5.42578125" style="2" customWidth="1"/>
    <col min="10460" max="10460" width="48.28515625" style="2" customWidth="1"/>
    <col min="10461" max="10461" width="15.28515625" style="2" customWidth="1"/>
    <col min="10462" max="10462" width="6.85546875" style="2" customWidth="1"/>
    <col min="10463" max="10463" width="17.140625" style="2" customWidth="1"/>
    <col min="10464" max="10464" width="16.5703125" style="2" customWidth="1"/>
    <col min="10465" max="10515" width="13.140625" style="2" customWidth="1"/>
    <col min="10516" max="10714" width="9.140625" style="2"/>
    <col min="10715" max="10715" width="5.42578125" style="2" customWidth="1"/>
    <col min="10716" max="10716" width="48.28515625" style="2" customWidth="1"/>
    <col min="10717" max="10717" width="15.28515625" style="2" customWidth="1"/>
    <col min="10718" max="10718" width="6.85546875" style="2" customWidth="1"/>
    <col min="10719" max="10719" width="17.140625" style="2" customWidth="1"/>
    <col min="10720" max="10720" width="16.5703125" style="2" customWidth="1"/>
    <col min="10721" max="10771" width="13.140625" style="2" customWidth="1"/>
    <col min="10772" max="10970" width="9.140625" style="2"/>
    <col min="10971" max="10971" width="5.42578125" style="2" customWidth="1"/>
    <col min="10972" max="10972" width="48.28515625" style="2" customWidth="1"/>
    <col min="10973" max="10973" width="15.28515625" style="2" customWidth="1"/>
    <col min="10974" max="10974" width="6.85546875" style="2" customWidth="1"/>
    <col min="10975" max="10975" width="17.140625" style="2" customWidth="1"/>
    <col min="10976" max="10976" width="16.5703125" style="2" customWidth="1"/>
    <col min="10977" max="11027" width="13.140625" style="2" customWidth="1"/>
    <col min="11028" max="11226" width="9.140625" style="2"/>
    <col min="11227" max="11227" width="5.42578125" style="2" customWidth="1"/>
    <col min="11228" max="11228" width="48.28515625" style="2" customWidth="1"/>
    <col min="11229" max="11229" width="15.28515625" style="2" customWidth="1"/>
    <col min="11230" max="11230" width="6.85546875" style="2" customWidth="1"/>
    <col min="11231" max="11231" width="17.140625" style="2" customWidth="1"/>
    <col min="11232" max="11232" width="16.5703125" style="2" customWidth="1"/>
    <col min="11233" max="11283" width="13.140625" style="2" customWidth="1"/>
    <col min="11284" max="11482" width="9.140625" style="2"/>
    <col min="11483" max="11483" width="5.42578125" style="2" customWidth="1"/>
    <col min="11484" max="11484" width="48.28515625" style="2" customWidth="1"/>
    <col min="11485" max="11485" width="15.28515625" style="2" customWidth="1"/>
    <col min="11486" max="11486" width="6.85546875" style="2" customWidth="1"/>
    <col min="11487" max="11487" width="17.140625" style="2" customWidth="1"/>
    <col min="11488" max="11488" width="16.5703125" style="2" customWidth="1"/>
    <col min="11489" max="11539" width="13.140625" style="2" customWidth="1"/>
    <col min="11540" max="11738" width="9.140625" style="2"/>
    <col min="11739" max="11739" width="5.42578125" style="2" customWidth="1"/>
    <col min="11740" max="11740" width="48.28515625" style="2" customWidth="1"/>
    <col min="11741" max="11741" width="15.28515625" style="2" customWidth="1"/>
    <col min="11742" max="11742" width="6.85546875" style="2" customWidth="1"/>
    <col min="11743" max="11743" width="17.140625" style="2" customWidth="1"/>
    <col min="11744" max="11744" width="16.5703125" style="2" customWidth="1"/>
    <col min="11745" max="11795" width="13.140625" style="2" customWidth="1"/>
    <col min="11796" max="11994" width="9.140625" style="2"/>
    <col min="11995" max="11995" width="5.42578125" style="2" customWidth="1"/>
    <col min="11996" max="11996" width="48.28515625" style="2" customWidth="1"/>
    <col min="11997" max="11997" width="15.28515625" style="2" customWidth="1"/>
    <col min="11998" max="11998" width="6.85546875" style="2" customWidth="1"/>
    <col min="11999" max="11999" width="17.140625" style="2" customWidth="1"/>
    <col min="12000" max="12000" width="16.5703125" style="2" customWidth="1"/>
    <col min="12001" max="12051" width="13.140625" style="2" customWidth="1"/>
    <col min="12052" max="12250" width="9.140625" style="2"/>
    <col min="12251" max="12251" width="5.42578125" style="2" customWidth="1"/>
    <col min="12252" max="12252" width="48.28515625" style="2" customWidth="1"/>
    <col min="12253" max="12253" width="15.28515625" style="2" customWidth="1"/>
    <col min="12254" max="12254" width="6.85546875" style="2" customWidth="1"/>
    <col min="12255" max="12255" width="17.140625" style="2" customWidth="1"/>
    <col min="12256" max="12256" width="16.5703125" style="2" customWidth="1"/>
    <col min="12257" max="12307" width="13.140625" style="2" customWidth="1"/>
    <col min="12308" max="12506" width="9.140625" style="2"/>
    <col min="12507" max="12507" width="5.42578125" style="2" customWidth="1"/>
    <col min="12508" max="12508" width="48.28515625" style="2" customWidth="1"/>
    <col min="12509" max="12509" width="15.28515625" style="2" customWidth="1"/>
    <col min="12510" max="12510" width="6.85546875" style="2" customWidth="1"/>
    <col min="12511" max="12511" width="17.140625" style="2" customWidth="1"/>
    <col min="12512" max="12512" width="16.5703125" style="2" customWidth="1"/>
    <col min="12513" max="12563" width="13.140625" style="2" customWidth="1"/>
    <col min="12564" max="12762" width="9.140625" style="2"/>
    <col min="12763" max="12763" width="5.42578125" style="2" customWidth="1"/>
    <col min="12764" max="12764" width="48.28515625" style="2" customWidth="1"/>
    <col min="12765" max="12765" width="15.28515625" style="2" customWidth="1"/>
    <col min="12766" max="12766" width="6.85546875" style="2" customWidth="1"/>
    <col min="12767" max="12767" width="17.140625" style="2" customWidth="1"/>
    <col min="12768" max="12768" width="16.5703125" style="2" customWidth="1"/>
    <col min="12769" max="12819" width="13.140625" style="2" customWidth="1"/>
    <col min="12820" max="13018" width="9.140625" style="2"/>
    <col min="13019" max="13019" width="5.42578125" style="2" customWidth="1"/>
    <col min="13020" max="13020" width="48.28515625" style="2" customWidth="1"/>
    <col min="13021" max="13021" width="15.28515625" style="2" customWidth="1"/>
    <col min="13022" max="13022" width="6.85546875" style="2" customWidth="1"/>
    <col min="13023" max="13023" width="17.140625" style="2" customWidth="1"/>
    <col min="13024" max="13024" width="16.5703125" style="2" customWidth="1"/>
    <col min="13025" max="13075" width="13.140625" style="2" customWidth="1"/>
    <col min="13076" max="13274" width="9.140625" style="2"/>
    <col min="13275" max="13275" width="5.42578125" style="2" customWidth="1"/>
    <col min="13276" max="13276" width="48.28515625" style="2" customWidth="1"/>
    <col min="13277" max="13277" width="15.28515625" style="2" customWidth="1"/>
    <col min="13278" max="13278" width="6.85546875" style="2" customWidth="1"/>
    <col min="13279" max="13279" width="17.140625" style="2" customWidth="1"/>
    <col min="13280" max="13280" width="16.5703125" style="2" customWidth="1"/>
    <col min="13281" max="13331" width="13.140625" style="2" customWidth="1"/>
    <col min="13332" max="13530" width="9.140625" style="2"/>
    <col min="13531" max="13531" width="5.42578125" style="2" customWidth="1"/>
    <col min="13532" max="13532" width="48.28515625" style="2" customWidth="1"/>
    <col min="13533" max="13533" width="15.28515625" style="2" customWidth="1"/>
    <col min="13534" max="13534" width="6.85546875" style="2" customWidth="1"/>
    <col min="13535" max="13535" width="17.140625" style="2" customWidth="1"/>
    <col min="13536" max="13536" width="16.5703125" style="2" customWidth="1"/>
    <col min="13537" max="13587" width="13.140625" style="2" customWidth="1"/>
    <col min="13588" max="13786" width="9.140625" style="2"/>
    <col min="13787" max="13787" width="5.42578125" style="2" customWidth="1"/>
    <col min="13788" max="13788" width="48.28515625" style="2" customWidth="1"/>
    <col min="13789" max="13789" width="15.28515625" style="2" customWidth="1"/>
    <col min="13790" max="13790" width="6.85546875" style="2" customWidth="1"/>
    <col min="13791" max="13791" width="17.140625" style="2" customWidth="1"/>
    <col min="13792" max="13792" width="16.5703125" style="2" customWidth="1"/>
    <col min="13793" max="13843" width="13.140625" style="2" customWidth="1"/>
    <col min="13844" max="14042" width="9.140625" style="2"/>
    <col min="14043" max="14043" width="5.42578125" style="2" customWidth="1"/>
    <col min="14044" max="14044" width="48.28515625" style="2" customWidth="1"/>
    <col min="14045" max="14045" width="15.28515625" style="2" customWidth="1"/>
    <col min="14046" max="14046" width="6.85546875" style="2" customWidth="1"/>
    <col min="14047" max="14047" width="17.140625" style="2" customWidth="1"/>
    <col min="14048" max="14048" width="16.5703125" style="2" customWidth="1"/>
    <col min="14049" max="14099" width="13.140625" style="2" customWidth="1"/>
    <col min="14100" max="14298" width="9.140625" style="2"/>
    <col min="14299" max="14299" width="5.42578125" style="2" customWidth="1"/>
    <col min="14300" max="14300" width="48.28515625" style="2" customWidth="1"/>
    <col min="14301" max="14301" width="15.28515625" style="2" customWidth="1"/>
    <col min="14302" max="14302" width="6.85546875" style="2" customWidth="1"/>
    <col min="14303" max="14303" width="17.140625" style="2" customWidth="1"/>
    <col min="14304" max="14304" width="16.5703125" style="2" customWidth="1"/>
    <col min="14305" max="14355" width="13.140625" style="2" customWidth="1"/>
    <col min="14356" max="14554" width="9.140625" style="2"/>
    <col min="14555" max="14555" width="5.42578125" style="2" customWidth="1"/>
    <col min="14556" max="14556" width="48.28515625" style="2" customWidth="1"/>
    <col min="14557" max="14557" width="15.28515625" style="2" customWidth="1"/>
    <col min="14558" max="14558" width="6.85546875" style="2" customWidth="1"/>
    <col min="14559" max="14559" width="17.140625" style="2" customWidth="1"/>
    <col min="14560" max="14560" width="16.5703125" style="2" customWidth="1"/>
    <col min="14561" max="14611" width="13.140625" style="2" customWidth="1"/>
    <col min="14612" max="14810" width="9.140625" style="2"/>
    <col min="14811" max="14811" width="5.42578125" style="2" customWidth="1"/>
    <col min="14812" max="14812" width="48.28515625" style="2" customWidth="1"/>
    <col min="14813" max="14813" width="15.28515625" style="2" customWidth="1"/>
    <col min="14814" max="14814" width="6.85546875" style="2" customWidth="1"/>
    <col min="14815" max="14815" width="17.140625" style="2" customWidth="1"/>
    <col min="14816" max="14816" width="16.5703125" style="2" customWidth="1"/>
    <col min="14817" max="14867" width="13.140625" style="2" customWidth="1"/>
    <col min="14868" max="15066" width="9.140625" style="2"/>
    <col min="15067" max="15067" width="5.42578125" style="2" customWidth="1"/>
    <col min="15068" max="15068" width="48.28515625" style="2" customWidth="1"/>
    <col min="15069" max="15069" width="15.28515625" style="2" customWidth="1"/>
    <col min="15070" max="15070" width="6.85546875" style="2" customWidth="1"/>
    <col min="15071" max="15071" width="17.140625" style="2" customWidth="1"/>
    <col min="15072" max="15072" width="16.5703125" style="2" customWidth="1"/>
    <col min="15073" max="15123" width="13.140625" style="2" customWidth="1"/>
    <col min="15124" max="15322" width="9.140625" style="2"/>
    <col min="15323" max="15323" width="5.42578125" style="2" customWidth="1"/>
    <col min="15324" max="15324" width="48.28515625" style="2" customWidth="1"/>
    <col min="15325" max="15325" width="15.28515625" style="2" customWidth="1"/>
    <col min="15326" max="15326" width="6.85546875" style="2" customWidth="1"/>
    <col min="15327" max="15327" width="17.140625" style="2" customWidth="1"/>
    <col min="15328" max="15328" width="16.5703125" style="2" customWidth="1"/>
    <col min="15329" max="15379" width="13.140625" style="2" customWidth="1"/>
    <col min="15380" max="15578" width="9.140625" style="2"/>
    <col min="15579" max="15579" width="5.42578125" style="2" customWidth="1"/>
    <col min="15580" max="15580" width="48.28515625" style="2" customWidth="1"/>
    <col min="15581" max="15581" width="15.28515625" style="2" customWidth="1"/>
    <col min="15582" max="15582" width="6.85546875" style="2" customWidth="1"/>
    <col min="15583" max="15583" width="17.140625" style="2" customWidth="1"/>
    <col min="15584" max="15584" width="16.5703125" style="2" customWidth="1"/>
    <col min="15585" max="15635" width="13.140625" style="2" customWidth="1"/>
    <col min="15636" max="15834" width="9.140625" style="2"/>
    <col min="15835" max="15835" width="5.42578125" style="2" customWidth="1"/>
    <col min="15836" max="15836" width="48.28515625" style="2" customWidth="1"/>
    <col min="15837" max="15837" width="15.28515625" style="2" customWidth="1"/>
    <col min="15838" max="15838" width="6.85546875" style="2" customWidth="1"/>
    <col min="15839" max="15839" width="17.140625" style="2" customWidth="1"/>
    <col min="15840" max="15840" width="16.5703125" style="2" customWidth="1"/>
    <col min="15841" max="15891" width="13.140625" style="2" customWidth="1"/>
    <col min="15892" max="16090" width="9.140625" style="2"/>
    <col min="16091" max="16091" width="5.42578125" style="2" customWidth="1"/>
    <col min="16092" max="16092" width="48.28515625" style="2" customWidth="1"/>
    <col min="16093" max="16093" width="15.28515625" style="2" customWidth="1"/>
    <col min="16094" max="16094" width="6.85546875" style="2" customWidth="1"/>
    <col min="16095" max="16095" width="17.140625" style="2" customWidth="1"/>
    <col min="16096" max="16096" width="16.5703125" style="2" customWidth="1"/>
    <col min="16097" max="16147" width="13.140625" style="2" customWidth="1"/>
    <col min="16148" max="16384" width="9.140625" style="2"/>
  </cols>
  <sheetData>
    <row r="1" spans="1:19" ht="15" customHeight="1" x14ac:dyDescent="0.25">
      <c r="C1" s="80" t="s">
        <v>0</v>
      </c>
      <c r="D1" s="80"/>
      <c r="E1" s="80"/>
      <c r="F1" s="80"/>
      <c r="M1" s="2"/>
      <c r="N1" s="2"/>
      <c r="O1" s="2"/>
      <c r="P1" s="2"/>
      <c r="Q1" s="2"/>
      <c r="R1" s="2"/>
      <c r="S1" s="2"/>
    </row>
    <row r="2" spans="1:19" x14ac:dyDescent="0.25">
      <c r="C2" s="80"/>
      <c r="D2" s="80"/>
      <c r="E2" s="80"/>
      <c r="F2" s="80"/>
      <c r="M2" s="2"/>
      <c r="N2" s="2"/>
      <c r="O2" s="2"/>
      <c r="P2" s="2"/>
      <c r="Q2" s="2"/>
      <c r="R2" s="2"/>
      <c r="S2" s="2"/>
    </row>
    <row r="3" spans="1:19" x14ac:dyDescent="0.25">
      <c r="C3" s="80"/>
      <c r="D3" s="80"/>
      <c r="E3" s="80"/>
      <c r="F3" s="80"/>
      <c r="M3" s="2"/>
      <c r="N3" s="2"/>
      <c r="O3" s="2"/>
      <c r="P3" s="2"/>
      <c r="Q3" s="2"/>
      <c r="R3" s="2"/>
      <c r="S3" s="2"/>
    </row>
    <row r="4" spans="1:19" ht="18.75" customHeight="1" x14ac:dyDescent="0.25">
      <c r="A4" s="4"/>
      <c r="B4" s="81" t="s">
        <v>1</v>
      </c>
      <c r="C4" s="81"/>
      <c r="D4" s="81"/>
      <c r="E4" s="81"/>
      <c r="F4" s="81"/>
    </row>
    <row r="5" spans="1:19" x14ac:dyDescent="0.25">
      <c r="A5" s="5"/>
      <c r="F5" s="6" t="s">
        <v>2</v>
      </c>
    </row>
    <row r="7" spans="1:19" ht="16.5" customHeight="1" x14ac:dyDescent="0.25">
      <c r="A7" s="7"/>
      <c r="B7" s="82" t="s">
        <v>3</v>
      </c>
      <c r="C7" s="82"/>
      <c r="D7" s="83" t="s">
        <v>4</v>
      </c>
      <c r="E7" s="83"/>
      <c r="F7" s="83"/>
    </row>
    <row r="8" spans="1:19" ht="14.25" customHeight="1" x14ac:dyDescent="0.25">
      <c r="A8" s="84" t="s">
        <v>5</v>
      </c>
      <c r="B8" s="85"/>
      <c r="C8" s="78"/>
      <c r="D8" s="78"/>
      <c r="E8" s="78"/>
      <c r="F8" s="78"/>
    </row>
    <row r="9" spans="1:19" ht="28.5" customHeight="1" x14ac:dyDescent="0.25">
      <c r="A9" s="79" t="s">
        <v>6</v>
      </c>
      <c r="B9" s="79"/>
      <c r="C9" s="79"/>
      <c r="D9" s="79"/>
      <c r="E9" s="79"/>
      <c r="F9" s="79"/>
    </row>
    <row r="10" spans="1:19" ht="42" customHeight="1" x14ac:dyDescent="0.25">
      <c r="A10" s="87" t="s">
        <v>7</v>
      </c>
      <c r="B10" s="87"/>
      <c r="C10" s="87"/>
      <c r="D10" s="87"/>
      <c r="E10" s="87"/>
      <c r="F10" s="87"/>
    </row>
    <row r="11" spans="1:19" ht="22.5" customHeight="1" x14ac:dyDescent="0.25">
      <c r="A11" s="88" t="s">
        <v>8</v>
      </c>
      <c r="B11" s="88"/>
      <c r="C11" s="88"/>
      <c r="D11" s="88"/>
      <c r="E11" s="88"/>
      <c r="F11" s="88"/>
    </row>
    <row r="12" spans="1:19" ht="20.25" customHeight="1" x14ac:dyDescent="0.25">
      <c r="A12" s="89" t="s">
        <v>9</v>
      </c>
      <c r="B12" s="89"/>
      <c r="C12" s="89"/>
      <c r="D12" s="89"/>
      <c r="E12" s="89"/>
      <c r="F12" s="89"/>
      <c r="G12" s="8"/>
      <c r="H12" s="8"/>
    </row>
    <row r="13" spans="1:19" ht="13.5" customHeight="1" x14ac:dyDescent="0.25">
      <c r="A13" s="88" t="s">
        <v>10</v>
      </c>
      <c r="B13" s="88"/>
      <c r="C13" s="88"/>
      <c r="D13" s="88"/>
      <c r="E13" s="88"/>
      <c r="F13" s="88"/>
    </row>
    <row r="14" spans="1:19" ht="15.75" x14ac:dyDescent="0.25">
      <c r="A14" s="9"/>
      <c r="B14" s="10" t="s">
        <v>11</v>
      </c>
      <c r="C14" s="90"/>
      <c r="D14" s="90"/>
      <c r="E14" s="90"/>
      <c r="F14" s="11"/>
    </row>
    <row r="15" spans="1:19" ht="9.75" customHeight="1" x14ac:dyDescent="0.25">
      <c r="A15" s="88" t="s">
        <v>12</v>
      </c>
      <c r="B15" s="88"/>
      <c r="C15" s="88"/>
      <c r="D15" s="88"/>
      <c r="E15" s="88"/>
      <c r="F15" s="88"/>
    </row>
    <row r="16" spans="1:19" ht="10.5" customHeight="1" thickBot="1" x14ac:dyDescent="0.3">
      <c r="A16" s="12"/>
      <c r="G16" s="91"/>
      <c r="H16" s="91"/>
      <c r="I16" s="91"/>
      <c r="J16" s="91"/>
      <c r="K16" s="91"/>
      <c r="L16" s="91"/>
      <c r="M16" s="91"/>
      <c r="N16" s="13"/>
      <c r="O16" s="13"/>
      <c r="P16" s="13"/>
      <c r="Q16" s="13"/>
      <c r="R16" s="13"/>
      <c r="S16" s="13"/>
    </row>
    <row r="17" spans="1:19" ht="32.25" customHeight="1" thickBot="1" x14ac:dyDescent="0.3">
      <c r="A17" s="92" t="s">
        <v>13</v>
      </c>
      <c r="B17" s="92"/>
      <c r="C17" s="92"/>
      <c r="D17" s="92" t="s">
        <v>14</v>
      </c>
      <c r="E17" s="76" t="s">
        <v>15</v>
      </c>
      <c r="F17" s="93" t="s">
        <v>16</v>
      </c>
      <c r="G17" s="14" t="s">
        <v>17</v>
      </c>
      <c r="H17" s="15" t="s">
        <v>18</v>
      </c>
      <c r="I17" s="15" t="s">
        <v>19</v>
      </c>
      <c r="J17" s="16" t="s">
        <v>20</v>
      </c>
      <c r="K17" s="17" t="s">
        <v>21</v>
      </c>
      <c r="L17" s="18" t="s">
        <v>22</v>
      </c>
      <c r="M17" s="19" t="s">
        <v>23</v>
      </c>
      <c r="N17" s="20"/>
      <c r="O17" s="21"/>
      <c r="P17" s="21"/>
      <c r="Q17" s="21"/>
      <c r="R17" s="21"/>
      <c r="S17" s="21"/>
    </row>
    <row r="18" spans="1:19" ht="15.75" customHeight="1" x14ac:dyDescent="0.25">
      <c r="A18" s="92"/>
      <c r="B18" s="92"/>
      <c r="C18" s="92"/>
      <c r="D18" s="92"/>
      <c r="E18" s="76" t="s">
        <v>24</v>
      </c>
      <c r="F18" s="93"/>
      <c r="G18" s="22"/>
      <c r="H18" s="23"/>
      <c r="I18" s="23"/>
      <c r="J18" s="24"/>
      <c r="K18" s="25"/>
      <c r="L18" s="23"/>
      <c r="M18" s="24"/>
    </row>
    <row r="19" spans="1:19" ht="12.75" customHeight="1" x14ac:dyDescent="0.25">
      <c r="A19" s="92">
        <v>1</v>
      </c>
      <c r="B19" s="92"/>
      <c r="C19" s="92"/>
      <c r="D19" s="76">
        <v>2</v>
      </c>
      <c r="E19" s="76">
        <v>3</v>
      </c>
      <c r="F19" s="77">
        <v>4</v>
      </c>
      <c r="G19" s="26"/>
      <c r="H19" s="27"/>
      <c r="I19" s="27"/>
      <c r="J19" s="28"/>
      <c r="K19" s="29"/>
      <c r="L19" s="27"/>
      <c r="M19" s="27"/>
    </row>
    <row r="20" spans="1:19" s="37" customFormat="1" ht="30.75" customHeight="1" x14ac:dyDescent="0.2">
      <c r="A20" s="30">
        <v>1</v>
      </c>
      <c r="B20" s="86" t="s">
        <v>25</v>
      </c>
      <c r="C20" s="86"/>
      <c r="D20" s="31">
        <v>10</v>
      </c>
      <c r="E20" s="32">
        <f>SUM(G20:S20)</f>
        <v>253650</v>
      </c>
      <c r="F20" s="33"/>
      <c r="G20" s="34">
        <f>G22+G28</f>
        <v>0</v>
      </c>
      <c r="H20" s="35">
        <f t="shared" ref="H20:M20" si="0">H22+H28</f>
        <v>0</v>
      </c>
      <c r="I20" s="35">
        <f t="shared" si="0"/>
        <v>50000</v>
      </c>
      <c r="J20" s="35">
        <f t="shared" si="0"/>
        <v>0</v>
      </c>
      <c r="K20" s="35">
        <f t="shared" si="0"/>
        <v>5000</v>
      </c>
      <c r="L20" s="35">
        <f t="shared" si="0"/>
        <v>34950</v>
      </c>
      <c r="M20" s="35">
        <f t="shared" si="0"/>
        <v>163700</v>
      </c>
      <c r="N20" s="36"/>
      <c r="O20" s="36"/>
      <c r="P20" s="36"/>
      <c r="Q20" s="36"/>
      <c r="R20" s="36"/>
      <c r="S20" s="36"/>
    </row>
    <row r="21" spans="1:19" ht="12.75" customHeight="1" x14ac:dyDescent="0.25">
      <c r="A21" s="94" t="s">
        <v>26</v>
      </c>
      <c r="B21" s="94"/>
      <c r="C21" s="94"/>
      <c r="D21" s="94"/>
      <c r="E21" s="94"/>
      <c r="F21" s="95"/>
      <c r="G21" s="38"/>
      <c r="H21" s="39"/>
      <c r="I21" s="39"/>
      <c r="J21" s="39"/>
      <c r="K21" s="39"/>
      <c r="L21" s="39"/>
      <c r="M21" s="39"/>
      <c r="N21" s="40"/>
      <c r="O21" s="40"/>
      <c r="P21" s="40"/>
      <c r="Q21" s="40"/>
      <c r="R21" s="40"/>
      <c r="S21" s="40"/>
    </row>
    <row r="22" spans="1:19" ht="30" customHeight="1" x14ac:dyDescent="0.25">
      <c r="A22" s="41" t="s">
        <v>27</v>
      </c>
      <c r="B22" s="94" t="s">
        <v>28</v>
      </c>
      <c r="C22" s="94"/>
      <c r="D22" s="42">
        <v>20</v>
      </c>
      <c r="E22" s="32">
        <f>SUM(G22:S22)</f>
        <v>253650</v>
      </c>
      <c r="F22" s="43"/>
      <c r="G22" s="38">
        <f>G24+G25+G26+G27</f>
        <v>0</v>
      </c>
      <c r="H22" s="39">
        <f t="shared" ref="H22:M22" si="1">H24+H25+H26+H27</f>
        <v>0</v>
      </c>
      <c r="I22" s="39">
        <f t="shared" si="1"/>
        <v>50000</v>
      </c>
      <c r="J22" s="39">
        <f t="shared" si="1"/>
        <v>0</v>
      </c>
      <c r="K22" s="39">
        <f t="shared" si="1"/>
        <v>5000</v>
      </c>
      <c r="L22" s="39">
        <f t="shared" si="1"/>
        <v>34950</v>
      </c>
      <c r="M22" s="39">
        <f t="shared" si="1"/>
        <v>163700</v>
      </c>
      <c r="N22" s="40"/>
      <c r="O22" s="40"/>
      <c r="P22" s="40"/>
      <c r="Q22" s="40"/>
      <c r="R22" s="40"/>
      <c r="S22" s="40"/>
    </row>
    <row r="23" spans="1:19" ht="12.75" customHeight="1" x14ac:dyDescent="0.25">
      <c r="A23" s="94" t="s">
        <v>29</v>
      </c>
      <c r="B23" s="94"/>
      <c r="C23" s="94"/>
      <c r="D23" s="94"/>
      <c r="E23" s="94"/>
      <c r="F23" s="95"/>
      <c r="G23" s="38"/>
      <c r="H23" s="39"/>
      <c r="I23" s="39"/>
      <c r="J23" s="39"/>
      <c r="K23" s="39"/>
      <c r="L23" s="39"/>
      <c r="M23" s="39"/>
      <c r="N23" s="40"/>
      <c r="O23" s="40"/>
      <c r="P23" s="40"/>
      <c r="Q23" s="40"/>
      <c r="R23" s="40"/>
      <c r="S23" s="40"/>
    </row>
    <row r="24" spans="1:19" ht="46.5" customHeight="1" x14ac:dyDescent="0.25">
      <c r="A24" s="41" t="s">
        <v>30</v>
      </c>
      <c r="B24" s="94" t="s">
        <v>31</v>
      </c>
      <c r="C24" s="94"/>
      <c r="D24" s="42">
        <v>30</v>
      </c>
      <c r="E24" s="32">
        <f>SUM(G24:S24)</f>
        <v>69950</v>
      </c>
      <c r="F24" s="44"/>
      <c r="G24" s="38"/>
      <c r="H24" s="39"/>
      <c r="I24" s="39">
        <v>50000</v>
      </c>
      <c r="J24" s="39"/>
      <c r="K24" s="39">
        <v>5000</v>
      </c>
      <c r="L24" s="39">
        <v>14950</v>
      </c>
      <c r="M24" s="39"/>
      <c r="N24" s="40"/>
      <c r="O24" s="40"/>
      <c r="P24" s="40"/>
      <c r="Q24" s="40"/>
      <c r="R24" s="40"/>
      <c r="S24" s="40"/>
    </row>
    <row r="25" spans="1:19" ht="29.25" customHeight="1" x14ac:dyDescent="0.25">
      <c r="A25" s="41" t="s">
        <v>32</v>
      </c>
      <c r="B25" s="94" t="s">
        <v>33</v>
      </c>
      <c r="C25" s="94"/>
      <c r="D25" s="42">
        <v>40</v>
      </c>
      <c r="E25" s="32">
        <f>SUM(G25:S25)</f>
        <v>20000</v>
      </c>
      <c r="F25" s="44"/>
      <c r="G25" s="38"/>
      <c r="H25" s="39"/>
      <c r="I25" s="39"/>
      <c r="J25" s="39"/>
      <c r="K25" s="39"/>
      <c r="L25" s="39">
        <v>20000</v>
      </c>
      <c r="M25" s="39"/>
      <c r="N25" s="40"/>
      <c r="O25" s="40"/>
      <c r="P25" s="40"/>
      <c r="Q25" s="40"/>
      <c r="R25" s="40"/>
      <c r="S25" s="40"/>
    </row>
    <row r="26" spans="1:19" ht="21" customHeight="1" x14ac:dyDescent="0.25">
      <c r="A26" s="41" t="s">
        <v>34</v>
      </c>
      <c r="B26" s="94" t="s">
        <v>35</v>
      </c>
      <c r="C26" s="94"/>
      <c r="D26" s="42">
        <v>50</v>
      </c>
      <c r="E26" s="32">
        <f>SUM(G26:S26)</f>
        <v>163700</v>
      </c>
      <c r="F26" s="44"/>
      <c r="G26" s="38"/>
      <c r="H26" s="39"/>
      <c r="I26" s="39"/>
      <c r="J26" s="39"/>
      <c r="K26" s="39"/>
      <c r="L26" s="39"/>
      <c r="M26" s="39">
        <v>163700</v>
      </c>
      <c r="N26" s="40"/>
      <c r="O26" s="40"/>
      <c r="P26" s="40"/>
      <c r="Q26" s="40"/>
      <c r="R26" s="40"/>
      <c r="S26" s="40"/>
    </row>
    <row r="27" spans="1:19" ht="20.25" customHeight="1" x14ac:dyDescent="0.25">
      <c r="A27" s="41" t="s">
        <v>36</v>
      </c>
      <c r="B27" s="94" t="s">
        <v>37</v>
      </c>
      <c r="C27" s="94"/>
      <c r="D27" s="42">
        <v>60</v>
      </c>
      <c r="E27" s="32">
        <f>SUM(G27:S27)</f>
        <v>0</v>
      </c>
      <c r="F27" s="44"/>
      <c r="G27" s="38"/>
      <c r="H27" s="39"/>
      <c r="I27" s="39"/>
      <c r="J27" s="39"/>
      <c r="K27" s="39"/>
      <c r="L27" s="39"/>
      <c r="M27" s="39"/>
      <c r="N27" s="40"/>
      <c r="O27" s="40"/>
      <c r="P27" s="40"/>
      <c r="Q27" s="40"/>
      <c r="R27" s="40"/>
      <c r="S27" s="40"/>
    </row>
    <row r="28" spans="1:19" ht="28.5" customHeight="1" x14ac:dyDescent="0.25">
      <c r="A28" s="41" t="s">
        <v>38</v>
      </c>
      <c r="B28" s="94" t="s">
        <v>39</v>
      </c>
      <c r="C28" s="94"/>
      <c r="D28" s="42">
        <v>70</v>
      </c>
      <c r="E28" s="32">
        <f>SUM(G28:S28)</f>
        <v>0</v>
      </c>
      <c r="F28" s="43"/>
      <c r="G28" s="38">
        <f>G30+G31+G32+G33</f>
        <v>0</v>
      </c>
      <c r="H28" s="39">
        <f t="shared" ref="H28:M28" si="2">H30+H31+H32+H33</f>
        <v>0</v>
      </c>
      <c r="I28" s="39">
        <f t="shared" si="2"/>
        <v>0</v>
      </c>
      <c r="J28" s="39">
        <f t="shared" si="2"/>
        <v>0</v>
      </c>
      <c r="K28" s="39">
        <f t="shared" si="2"/>
        <v>0</v>
      </c>
      <c r="L28" s="39">
        <f t="shared" si="2"/>
        <v>0</v>
      </c>
      <c r="M28" s="39">
        <f t="shared" si="2"/>
        <v>0</v>
      </c>
      <c r="N28" s="40"/>
      <c r="O28" s="40"/>
      <c r="P28" s="40"/>
      <c r="Q28" s="40"/>
      <c r="R28" s="40"/>
      <c r="S28" s="40"/>
    </row>
    <row r="29" spans="1:19" ht="12.75" customHeight="1" x14ac:dyDescent="0.25">
      <c r="A29" s="94" t="s">
        <v>29</v>
      </c>
      <c r="B29" s="94"/>
      <c r="C29" s="94"/>
      <c r="D29" s="94"/>
      <c r="E29" s="94"/>
      <c r="F29" s="95"/>
      <c r="G29" s="45"/>
      <c r="H29" s="39"/>
      <c r="I29" s="39"/>
      <c r="J29" s="39"/>
      <c r="K29" s="46"/>
      <c r="L29" s="39"/>
      <c r="M29" s="39"/>
      <c r="N29" s="40"/>
      <c r="O29" s="40"/>
      <c r="P29" s="40"/>
      <c r="Q29" s="40"/>
      <c r="R29" s="40"/>
      <c r="S29" s="40"/>
    </row>
    <row r="30" spans="1:19" ht="44.25" customHeight="1" x14ac:dyDescent="0.25">
      <c r="A30" s="41" t="s">
        <v>40</v>
      </c>
      <c r="B30" s="94" t="s">
        <v>31</v>
      </c>
      <c r="C30" s="94"/>
      <c r="D30" s="42">
        <v>80</v>
      </c>
      <c r="E30" s="32">
        <f>SUM(G30:S30)</f>
        <v>0</v>
      </c>
      <c r="F30" s="44"/>
      <c r="G30" s="45"/>
      <c r="H30" s="39"/>
      <c r="I30" s="39"/>
      <c r="J30" s="39"/>
      <c r="K30" s="46"/>
      <c r="L30" s="39"/>
      <c r="M30" s="39"/>
      <c r="N30" s="40"/>
      <c r="O30" s="40"/>
      <c r="P30" s="40"/>
      <c r="Q30" s="40"/>
      <c r="R30" s="40"/>
      <c r="S30" s="40"/>
    </row>
    <row r="31" spans="1:19" ht="29.25" customHeight="1" x14ac:dyDescent="0.25">
      <c r="A31" s="41" t="s">
        <v>41</v>
      </c>
      <c r="B31" s="94" t="s">
        <v>33</v>
      </c>
      <c r="C31" s="94"/>
      <c r="D31" s="42">
        <v>90</v>
      </c>
      <c r="E31" s="32">
        <f>SUM(G31:S31)</f>
        <v>0</v>
      </c>
      <c r="F31" s="44"/>
      <c r="G31" s="45"/>
      <c r="H31" s="39"/>
      <c r="I31" s="39"/>
      <c r="J31" s="39"/>
      <c r="K31" s="46"/>
      <c r="L31" s="39"/>
      <c r="M31" s="39"/>
      <c r="N31" s="40"/>
      <c r="O31" s="40"/>
      <c r="P31" s="40"/>
      <c r="Q31" s="40"/>
      <c r="R31" s="40"/>
      <c r="S31" s="40"/>
    </row>
    <row r="32" spans="1:19" ht="15.75" x14ac:dyDescent="0.25">
      <c r="A32" s="41" t="s">
        <v>42</v>
      </c>
      <c r="B32" s="94" t="s">
        <v>43</v>
      </c>
      <c r="C32" s="94"/>
      <c r="D32" s="42">
        <v>100</v>
      </c>
      <c r="E32" s="32">
        <f>SUM(G32:S32)</f>
        <v>0</v>
      </c>
      <c r="F32" s="44"/>
      <c r="G32" s="45"/>
      <c r="H32" s="39"/>
      <c r="I32" s="39"/>
      <c r="J32" s="39"/>
      <c r="K32" s="46"/>
      <c r="L32" s="39"/>
      <c r="M32" s="39"/>
      <c r="N32" s="40"/>
      <c r="O32" s="40"/>
      <c r="P32" s="40"/>
      <c r="Q32" s="40"/>
      <c r="R32" s="40"/>
      <c r="S32" s="40"/>
    </row>
    <row r="33" spans="1:19" ht="15.75" x14ac:dyDescent="0.25">
      <c r="A33" s="41" t="s">
        <v>44</v>
      </c>
      <c r="B33" s="94" t="s">
        <v>45</v>
      </c>
      <c r="C33" s="94"/>
      <c r="D33" s="42">
        <v>110</v>
      </c>
      <c r="E33" s="32">
        <f>SUM(G33:S33)</f>
        <v>0</v>
      </c>
      <c r="F33" s="44"/>
      <c r="G33" s="45"/>
      <c r="H33" s="39"/>
      <c r="I33" s="39"/>
      <c r="J33" s="39"/>
      <c r="K33" s="46"/>
      <c r="L33" s="39"/>
      <c r="M33" s="39"/>
      <c r="N33" s="40"/>
      <c r="O33" s="40"/>
      <c r="P33" s="40"/>
      <c r="Q33" s="40"/>
      <c r="R33" s="40"/>
      <c r="S33" s="40"/>
    </row>
    <row r="34" spans="1:19" s="37" customFormat="1" ht="30" customHeight="1" x14ac:dyDescent="0.2">
      <c r="A34" s="30">
        <v>2</v>
      </c>
      <c r="B34" s="96" t="s">
        <v>46</v>
      </c>
      <c r="C34" s="96"/>
      <c r="D34" s="31">
        <v>120</v>
      </c>
      <c r="E34" s="32">
        <f>SUM(G34:S34)</f>
        <v>0</v>
      </c>
      <c r="F34" s="33"/>
      <c r="G34" s="47">
        <f>G36+G37+G42</f>
        <v>0</v>
      </c>
      <c r="H34" s="47">
        <f t="shared" ref="H34:M34" si="3">H36+H37+H42</f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36"/>
      <c r="O34" s="36"/>
      <c r="P34" s="36"/>
      <c r="Q34" s="36"/>
      <c r="R34" s="36"/>
      <c r="S34" s="36"/>
    </row>
    <row r="35" spans="1:19" ht="12.75" customHeight="1" x14ac:dyDescent="0.25">
      <c r="A35" s="94" t="s">
        <v>26</v>
      </c>
      <c r="B35" s="94"/>
      <c r="C35" s="94"/>
      <c r="D35" s="94"/>
      <c r="E35" s="94"/>
      <c r="F35" s="95"/>
      <c r="G35" s="45"/>
      <c r="H35" s="39"/>
      <c r="I35" s="39"/>
      <c r="J35" s="39"/>
      <c r="K35" s="46"/>
      <c r="L35" s="39"/>
      <c r="M35" s="39"/>
      <c r="N35" s="40"/>
      <c r="O35" s="40"/>
      <c r="P35" s="40"/>
      <c r="Q35" s="40"/>
      <c r="R35" s="40"/>
      <c r="S35" s="40"/>
    </row>
    <row r="36" spans="1:19" ht="15.75" x14ac:dyDescent="0.25">
      <c r="A36" s="41" t="s">
        <v>47</v>
      </c>
      <c r="B36" s="94" t="s">
        <v>48</v>
      </c>
      <c r="C36" s="94"/>
      <c r="D36" s="42">
        <v>130</v>
      </c>
      <c r="E36" s="32">
        <f>SUM(G36:S36)</f>
        <v>0</v>
      </c>
      <c r="F36" s="44"/>
      <c r="G36" s="45"/>
      <c r="H36" s="39"/>
      <c r="I36" s="39"/>
      <c r="J36" s="39"/>
      <c r="K36" s="46"/>
      <c r="L36" s="39"/>
      <c r="M36" s="39"/>
      <c r="N36" s="40"/>
      <c r="O36" s="40"/>
      <c r="P36" s="40"/>
      <c r="Q36" s="40"/>
      <c r="R36" s="40"/>
      <c r="S36" s="40"/>
    </row>
    <row r="37" spans="1:19" ht="32.25" customHeight="1" x14ac:dyDescent="0.25">
      <c r="A37" s="41" t="s">
        <v>49</v>
      </c>
      <c r="B37" s="94" t="s">
        <v>50</v>
      </c>
      <c r="C37" s="94"/>
      <c r="D37" s="42">
        <v>140</v>
      </c>
      <c r="E37" s="32">
        <f>SUM(G37:S37)</f>
        <v>0</v>
      </c>
      <c r="F37" s="44"/>
      <c r="G37" s="45">
        <f>G39+G40+G41</f>
        <v>0</v>
      </c>
      <c r="H37" s="45">
        <f t="shared" ref="H37:M37" si="4">H39+H40+H41</f>
        <v>0</v>
      </c>
      <c r="I37" s="45">
        <f t="shared" si="4"/>
        <v>0</v>
      </c>
      <c r="J37" s="45">
        <f t="shared" si="4"/>
        <v>0</v>
      </c>
      <c r="K37" s="45">
        <f t="shared" si="4"/>
        <v>0</v>
      </c>
      <c r="L37" s="45">
        <f t="shared" si="4"/>
        <v>0</v>
      </c>
      <c r="M37" s="45">
        <f t="shared" si="4"/>
        <v>0</v>
      </c>
      <c r="N37" s="40"/>
      <c r="O37" s="40"/>
      <c r="P37" s="40"/>
      <c r="Q37" s="40"/>
      <c r="R37" s="40"/>
      <c r="S37" s="40"/>
    </row>
    <row r="38" spans="1:19" ht="12.75" customHeight="1" x14ac:dyDescent="0.25">
      <c r="A38" s="94" t="s">
        <v>29</v>
      </c>
      <c r="B38" s="94"/>
      <c r="C38" s="94"/>
      <c r="D38" s="94"/>
      <c r="E38" s="94"/>
      <c r="F38" s="95"/>
      <c r="G38" s="45"/>
      <c r="H38" s="39"/>
      <c r="I38" s="39"/>
      <c r="J38" s="39"/>
      <c r="K38" s="46"/>
      <c r="L38" s="39"/>
      <c r="M38" s="39"/>
      <c r="N38" s="40"/>
      <c r="O38" s="40"/>
      <c r="P38" s="40"/>
      <c r="Q38" s="40"/>
      <c r="R38" s="40"/>
      <c r="S38" s="40"/>
    </row>
    <row r="39" spans="1:19" ht="30.75" customHeight="1" x14ac:dyDescent="0.25">
      <c r="A39" s="41" t="s">
        <v>51</v>
      </c>
      <c r="B39" s="94" t="s">
        <v>52</v>
      </c>
      <c r="C39" s="94"/>
      <c r="D39" s="42">
        <v>150</v>
      </c>
      <c r="E39" s="32">
        <f>SUM(G39:S39)</f>
        <v>0</v>
      </c>
      <c r="F39" s="44"/>
      <c r="G39" s="45"/>
      <c r="H39" s="39"/>
      <c r="I39" s="39"/>
      <c r="J39" s="39"/>
      <c r="K39" s="46"/>
      <c r="L39" s="39"/>
      <c r="M39" s="39"/>
      <c r="N39" s="40"/>
      <c r="O39" s="40"/>
      <c r="P39" s="40"/>
      <c r="Q39" s="40"/>
      <c r="R39" s="40"/>
      <c r="S39" s="40"/>
    </row>
    <row r="40" spans="1:19" ht="45.75" customHeight="1" x14ac:dyDescent="0.25">
      <c r="A40" s="41" t="s">
        <v>53</v>
      </c>
      <c r="B40" s="94" t="s">
        <v>54</v>
      </c>
      <c r="C40" s="94"/>
      <c r="D40" s="42">
        <v>160</v>
      </c>
      <c r="E40" s="32">
        <f>SUM(G40:S40)</f>
        <v>0</v>
      </c>
      <c r="F40" s="44"/>
      <c r="G40" s="45"/>
      <c r="H40" s="39"/>
      <c r="I40" s="39"/>
      <c r="J40" s="39"/>
      <c r="K40" s="46"/>
      <c r="L40" s="39"/>
      <c r="M40" s="39"/>
      <c r="N40" s="40"/>
      <c r="O40" s="40"/>
      <c r="P40" s="40"/>
      <c r="Q40" s="40"/>
      <c r="R40" s="40"/>
      <c r="S40" s="40"/>
    </row>
    <row r="41" spans="1:19" ht="29.25" customHeight="1" x14ac:dyDescent="0.25">
      <c r="A41" s="41" t="s">
        <v>55</v>
      </c>
      <c r="B41" s="94" t="s">
        <v>56</v>
      </c>
      <c r="C41" s="94"/>
      <c r="D41" s="42">
        <v>170</v>
      </c>
      <c r="E41" s="32">
        <f>SUM(G41:S41)</f>
        <v>0</v>
      </c>
      <c r="F41" s="44"/>
      <c r="G41" s="45"/>
      <c r="H41" s="39"/>
      <c r="I41" s="39"/>
      <c r="J41" s="39"/>
      <c r="K41" s="46"/>
      <c r="L41" s="39"/>
      <c r="M41" s="39"/>
      <c r="N41" s="40"/>
      <c r="O41" s="40"/>
      <c r="P41" s="40"/>
      <c r="Q41" s="40"/>
      <c r="R41" s="40"/>
      <c r="S41" s="40"/>
    </row>
    <row r="42" spans="1:19" ht="29.25" customHeight="1" x14ac:dyDescent="0.25">
      <c r="A42" s="41" t="s">
        <v>57</v>
      </c>
      <c r="B42" s="94" t="s">
        <v>58</v>
      </c>
      <c r="C42" s="94"/>
      <c r="D42" s="42">
        <v>180</v>
      </c>
      <c r="E42" s="32">
        <f>SUM(G42:S42)</f>
        <v>0</v>
      </c>
      <c r="F42" s="44"/>
      <c r="G42" s="45"/>
      <c r="H42" s="39"/>
      <c r="I42" s="39"/>
      <c r="J42" s="39"/>
      <c r="K42" s="46"/>
      <c r="L42" s="39"/>
      <c r="M42" s="39"/>
      <c r="N42" s="40"/>
      <c r="O42" s="40"/>
      <c r="P42" s="40"/>
      <c r="Q42" s="40"/>
      <c r="R42" s="40"/>
      <c r="S42" s="40"/>
    </row>
    <row r="43" spans="1:19" s="37" customFormat="1" ht="14.25" customHeight="1" x14ac:dyDescent="0.2">
      <c r="A43" s="30">
        <v>3</v>
      </c>
      <c r="B43" s="96" t="s">
        <v>59</v>
      </c>
      <c r="C43" s="96"/>
      <c r="D43" s="31">
        <v>190</v>
      </c>
      <c r="E43" s="32">
        <f>SUM(G43:S43)</f>
        <v>50265</v>
      </c>
      <c r="F43" s="33"/>
      <c r="G43" s="47">
        <f>G45+G46+G47+G48+G49+G50</f>
        <v>0</v>
      </c>
      <c r="H43" s="47">
        <f t="shared" ref="H43:M43" si="5">H45+H46+H47+H48+H49+H50</f>
        <v>0</v>
      </c>
      <c r="I43" s="47">
        <f t="shared" si="5"/>
        <v>4500</v>
      </c>
      <c r="J43" s="47">
        <f t="shared" si="5"/>
        <v>0</v>
      </c>
      <c r="K43" s="47">
        <f t="shared" si="5"/>
        <v>300</v>
      </c>
      <c r="L43" s="47">
        <f t="shared" si="5"/>
        <v>34950</v>
      </c>
      <c r="M43" s="47">
        <f t="shared" si="5"/>
        <v>10515</v>
      </c>
      <c r="N43" s="36"/>
      <c r="O43" s="36"/>
      <c r="P43" s="36"/>
      <c r="Q43" s="36"/>
      <c r="R43" s="36"/>
      <c r="S43" s="36"/>
    </row>
    <row r="44" spans="1:19" ht="12.75" customHeight="1" x14ac:dyDescent="0.25">
      <c r="A44" s="94" t="s">
        <v>26</v>
      </c>
      <c r="B44" s="94"/>
      <c r="C44" s="94"/>
      <c r="D44" s="94"/>
      <c r="E44" s="94"/>
      <c r="F44" s="95"/>
      <c r="G44" s="45"/>
      <c r="H44" s="39"/>
      <c r="I44" s="39"/>
      <c r="J44" s="39"/>
      <c r="K44" s="46"/>
      <c r="L44" s="39"/>
      <c r="M44" s="39"/>
      <c r="N44" s="40"/>
      <c r="O44" s="40"/>
      <c r="P44" s="40"/>
      <c r="Q44" s="40"/>
      <c r="R44" s="40"/>
      <c r="S44" s="40"/>
    </row>
    <row r="45" spans="1:19" ht="45" customHeight="1" x14ac:dyDescent="0.25">
      <c r="A45" s="41" t="s">
        <v>60</v>
      </c>
      <c r="B45" s="94" t="s">
        <v>61</v>
      </c>
      <c r="C45" s="94"/>
      <c r="D45" s="42">
        <v>200</v>
      </c>
      <c r="E45" s="32">
        <f t="shared" ref="E45:E52" si="6">SUM(G45:S45)</f>
        <v>3765</v>
      </c>
      <c r="F45" s="44"/>
      <c r="G45" s="45"/>
      <c r="H45" s="39"/>
      <c r="I45" s="39"/>
      <c r="J45" s="39"/>
      <c r="K45" s="46">
        <v>300</v>
      </c>
      <c r="L45" s="39"/>
      <c r="M45" s="39">
        <v>3465</v>
      </c>
      <c r="N45" s="40"/>
      <c r="O45" s="40"/>
      <c r="P45" s="40"/>
      <c r="Q45" s="40"/>
      <c r="R45" s="40"/>
      <c r="S45" s="40"/>
    </row>
    <row r="46" spans="1:19" ht="29.25" customHeight="1" x14ac:dyDescent="0.25">
      <c r="A46" s="41" t="s">
        <v>62</v>
      </c>
      <c r="B46" s="94" t="s">
        <v>63</v>
      </c>
      <c r="C46" s="94"/>
      <c r="D46" s="42">
        <v>240</v>
      </c>
      <c r="E46" s="32">
        <f t="shared" si="6"/>
        <v>0</v>
      </c>
      <c r="F46" s="43"/>
      <c r="G46" s="45"/>
      <c r="H46" s="39"/>
      <c r="I46" s="39"/>
      <c r="J46" s="39"/>
      <c r="K46" s="46"/>
      <c r="L46" s="39"/>
      <c r="M46" s="39"/>
      <c r="N46" s="40"/>
      <c r="O46" s="40"/>
      <c r="P46" s="40"/>
      <c r="Q46" s="40"/>
      <c r="R46" s="40"/>
      <c r="S46" s="40"/>
    </row>
    <row r="47" spans="1:19" ht="28.5" customHeight="1" x14ac:dyDescent="0.25">
      <c r="A47" s="41" t="s">
        <v>64</v>
      </c>
      <c r="B47" s="94" t="s">
        <v>65</v>
      </c>
      <c r="C47" s="94"/>
      <c r="D47" s="42">
        <v>250</v>
      </c>
      <c r="E47" s="32">
        <f t="shared" si="6"/>
        <v>46500</v>
      </c>
      <c r="F47" s="44"/>
      <c r="G47" s="45"/>
      <c r="H47" s="39"/>
      <c r="I47" s="39">
        <v>4500</v>
      </c>
      <c r="J47" s="39"/>
      <c r="K47" s="46"/>
      <c r="L47" s="39">
        <v>34950</v>
      </c>
      <c r="M47" s="39">
        <v>7050</v>
      </c>
      <c r="N47" s="40"/>
      <c r="O47" s="40"/>
      <c r="P47" s="40"/>
      <c r="Q47" s="40"/>
      <c r="R47" s="40"/>
      <c r="S47" s="40"/>
    </row>
    <row r="48" spans="1:19" ht="15.75" customHeight="1" x14ac:dyDescent="0.25">
      <c r="A48" s="41" t="s">
        <v>66</v>
      </c>
      <c r="B48" s="94" t="s">
        <v>67</v>
      </c>
      <c r="C48" s="94"/>
      <c r="D48" s="42">
        <v>260</v>
      </c>
      <c r="E48" s="32">
        <f t="shared" si="6"/>
        <v>0</v>
      </c>
      <c r="F48" s="44"/>
      <c r="G48" s="45"/>
      <c r="H48" s="39"/>
      <c r="I48" s="39"/>
      <c r="J48" s="39"/>
      <c r="K48" s="46"/>
      <c r="L48" s="39"/>
      <c r="M48" s="39"/>
      <c r="N48" s="40"/>
      <c r="O48" s="40"/>
      <c r="P48" s="40"/>
      <c r="Q48" s="40"/>
      <c r="R48" s="40"/>
      <c r="S48" s="40"/>
    </row>
    <row r="49" spans="1:19" ht="45.75" customHeight="1" x14ac:dyDescent="0.25">
      <c r="A49" s="41" t="s">
        <v>68</v>
      </c>
      <c r="B49" s="94" t="s">
        <v>69</v>
      </c>
      <c r="C49" s="94"/>
      <c r="D49" s="42">
        <v>270</v>
      </c>
      <c r="E49" s="32">
        <f t="shared" si="6"/>
        <v>0</v>
      </c>
      <c r="F49" s="44"/>
      <c r="G49" s="45"/>
      <c r="H49" s="39"/>
      <c r="I49" s="39"/>
      <c r="J49" s="39"/>
      <c r="K49" s="46"/>
      <c r="L49" s="39"/>
      <c r="M49" s="39"/>
      <c r="N49" s="40"/>
      <c r="O49" s="40"/>
      <c r="P49" s="40"/>
      <c r="Q49" s="40"/>
      <c r="R49" s="40"/>
      <c r="S49" s="40"/>
    </row>
    <row r="50" spans="1:19" ht="29.25" customHeight="1" x14ac:dyDescent="0.25">
      <c r="A50" s="41" t="s">
        <v>70</v>
      </c>
      <c r="B50" s="94" t="s">
        <v>71</v>
      </c>
      <c r="C50" s="94"/>
      <c r="D50" s="42">
        <v>280</v>
      </c>
      <c r="E50" s="32">
        <f t="shared" si="6"/>
        <v>0</v>
      </c>
      <c r="F50" s="44"/>
      <c r="G50" s="45"/>
      <c r="H50" s="39"/>
      <c r="I50" s="39"/>
      <c r="J50" s="39"/>
      <c r="K50" s="46"/>
      <c r="L50" s="39"/>
      <c r="M50" s="39"/>
      <c r="N50" s="40"/>
      <c r="O50" s="40"/>
      <c r="P50" s="40"/>
      <c r="Q50" s="40"/>
      <c r="R50" s="40"/>
      <c r="S50" s="40"/>
    </row>
    <row r="51" spans="1:19" s="49" customFormat="1" ht="14.25" customHeight="1" x14ac:dyDescent="0.2">
      <c r="A51" s="30">
        <v>4</v>
      </c>
      <c r="B51" s="98" t="s">
        <v>72</v>
      </c>
      <c r="C51" s="98"/>
      <c r="D51" s="31">
        <v>290</v>
      </c>
      <c r="E51" s="32">
        <f t="shared" si="6"/>
        <v>203385</v>
      </c>
      <c r="F51" s="33"/>
      <c r="G51" s="47">
        <v>0</v>
      </c>
      <c r="H51" s="35">
        <v>0</v>
      </c>
      <c r="I51" s="35">
        <v>45500</v>
      </c>
      <c r="J51" s="35">
        <v>0</v>
      </c>
      <c r="K51" s="48">
        <v>4700</v>
      </c>
      <c r="L51" s="35">
        <v>0</v>
      </c>
      <c r="M51" s="35">
        <v>153185</v>
      </c>
      <c r="N51" s="36"/>
      <c r="O51" s="36"/>
      <c r="P51" s="36"/>
      <c r="Q51" s="36"/>
      <c r="R51" s="36"/>
      <c r="S51" s="36"/>
    </row>
    <row r="52" spans="1:19" ht="28.5" customHeight="1" thickBot="1" x14ac:dyDescent="0.3">
      <c r="A52" s="30">
        <v>5</v>
      </c>
      <c r="B52" s="96" t="s">
        <v>73</v>
      </c>
      <c r="C52" s="96"/>
      <c r="D52" s="31">
        <v>300</v>
      </c>
      <c r="E52" s="32">
        <f t="shared" si="6"/>
        <v>0</v>
      </c>
      <c r="F52" s="44"/>
      <c r="G52" s="50">
        <f>G20-G34-G43-G51</f>
        <v>0</v>
      </c>
      <c r="H52" s="51">
        <f t="shared" ref="H52:M52" si="7">H20-H34-H43-H51</f>
        <v>0</v>
      </c>
      <c r="I52" s="51">
        <f t="shared" si="7"/>
        <v>0</v>
      </c>
      <c r="J52" s="51">
        <f t="shared" si="7"/>
        <v>0</v>
      </c>
      <c r="K52" s="52">
        <f t="shared" si="7"/>
        <v>0</v>
      </c>
      <c r="L52" s="51">
        <f t="shared" si="7"/>
        <v>0</v>
      </c>
      <c r="M52" s="51">
        <f t="shared" si="7"/>
        <v>0</v>
      </c>
      <c r="N52" s="40"/>
      <c r="O52" s="40"/>
      <c r="P52" s="40"/>
      <c r="Q52" s="40"/>
      <c r="R52" s="40"/>
      <c r="S52" s="40"/>
    </row>
    <row r="53" spans="1:19" ht="19.5" customHeight="1" x14ac:dyDescent="0.25">
      <c r="A53" s="53"/>
      <c r="B53" s="54"/>
      <c r="C53" s="54"/>
      <c r="D53" s="55"/>
      <c r="E53" s="56"/>
      <c r="F53" s="57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1:19" ht="24.75" customHeight="1" x14ac:dyDescent="0.25">
      <c r="A54" s="99" t="s">
        <v>74</v>
      </c>
      <c r="B54" s="99"/>
      <c r="C54" s="99"/>
      <c r="D54" s="99"/>
      <c r="E54" s="99"/>
      <c r="F54" s="99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ht="10.5" customHeight="1" x14ac:dyDescent="0.25">
      <c r="A55" s="75"/>
      <c r="B55" s="75"/>
      <c r="C55" s="75"/>
      <c r="D55" s="75"/>
      <c r="E55" s="75"/>
      <c r="F55" s="75"/>
    </row>
    <row r="56" spans="1:19" ht="12.6" customHeight="1" x14ac:dyDescent="0.3">
      <c r="A56" s="97" t="s">
        <v>75</v>
      </c>
      <c r="B56" s="97"/>
      <c r="C56" s="59"/>
      <c r="D56" s="74"/>
      <c r="E56" s="60"/>
      <c r="F56" s="61"/>
    </row>
    <row r="57" spans="1:19" ht="12.6" customHeight="1" x14ac:dyDescent="0.3">
      <c r="A57" s="97" t="s">
        <v>76</v>
      </c>
      <c r="B57" s="97"/>
      <c r="C57" s="59"/>
      <c r="D57" s="74"/>
      <c r="E57" s="60"/>
      <c r="F57" s="61"/>
    </row>
    <row r="58" spans="1:19" ht="12.6" customHeight="1" x14ac:dyDescent="0.3">
      <c r="A58" s="97" t="s">
        <v>77</v>
      </c>
      <c r="B58" s="97"/>
      <c r="C58" s="59"/>
      <c r="D58" s="74"/>
      <c r="E58" s="60"/>
      <c r="F58" s="61"/>
    </row>
    <row r="59" spans="1:19" ht="12.6" customHeight="1" x14ac:dyDescent="0.25">
      <c r="A59" s="97" t="s">
        <v>78</v>
      </c>
      <c r="B59" s="97"/>
      <c r="C59" s="72"/>
      <c r="D59" s="72"/>
      <c r="E59" s="100"/>
      <c r="F59" s="100"/>
    </row>
    <row r="60" spans="1:19" ht="9.75" customHeight="1" x14ac:dyDescent="0.25">
      <c r="A60" s="62"/>
      <c r="C60" s="88" t="s">
        <v>79</v>
      </c>
      <c r="D60" s="88"/>
      <c r="E60" s="101" t="s">
        <v>80</v>
      </c>
      <c r="F60" s="101"/>
    </row>
    <row r="61" spans="1:19" ht="15.75" customHeight="1" x14ac:dyDescent="0.25">
      <c r="A61" s="102" t="s">
        <v>81</v>
      </c>
      <c r="B61" s="102"/>
      <c r="C61" s="103"/>
      <c r="D61" s="103"/>
      <c r="E61" s="104"/>
      <c r="F61" s="104"/>
    </row>
    <row r="62" spans="1:19" ht="10.5" customHeight="1" x14ac:dyDescent="0.25">
      <c r="A62" s="102"/>
      <c r="B62" s="102"/>
      <c r="C62" s="63"/>
      <c r="D62" s="63"/>
      <c r="E62" s="63"/>
      <c r="F62" s="63"/>
    </row>
    <row r="63" spans="1:19" ht="15" customHeight="1" x14ac:dyDescent="0.25">
      <c r="A63" s="102" t="s">
        <v>82</v>
      </c>
      <c r="B63" s="102"/>
      <c r="C63" s="105"/>
      <c r="D63" s="105"/>
      <c r="E63" s="105"/>
      <c r="F63" s="105"/>
    </row>
    <row r="64" spans="1:19" ht="16.5" customHeight="1" x14ac:dyDescent="0.25">
      <c r="A64" s="102" t="s">
        <v>83</v>
      </c>
      <c r="B64" s="102"/>
      <c r="C64" s="106"/>
      <c r="D64" s="106"/>
      <c r="E64" s="107" t="s">
        <v>84</v>
      </c>
      <c r="F64" s="107"/>
    </row>
    <row r="65" spans="1:19" ht="11.25" customHeight="1" x14ac:dyDescent="0.25">
      <c r="A65" s="64"/>
      <c r="B65" s="65"/>
      <c r="C65" s="88" t="s">
        <v>85</v>
      </c>
      <c r="D65" s="88"/>
      <c r="E65" s="88" t="s">
        <v>80</v>
      </c>
      <c r="F65" s="88"/>
    </row>
    <row r="66" spans="1:19" ht="12.6" customHeight="1" x14ac:dyDescent="0.3">
      <c r="A66" s="102" t="s">
        <v>86</v>
      </c>
      <c r="B66" s="102"/>
      <c r="C66" s="59"/>
      <c r="D66" s="60"/>
      <c r="E66" s="66"/>
      <c r="F66" s="66"/>
    </row>
    <row r="67" spans="1:19" ht="18.75" customHeight="1" x14ac:dyDescent="0.25">
      <c r="A67" s="102" t="s">
        <v>83</v>
      </c>
      <c r="B67" s="102"/>
      <c r="C67" s="106"/>
      <c r="D67" s="106"/>
      <c r="E67" s="107" t="s">
        <v>87</v>
      </c>
      <c r="F67" s="107"/>
    </row>
    <row r="68" spans="1:19" x14ac:dyDescent="0.25">
      <c r="A68" s="71"/>
      <c r="B68" s="67"/>
      <c r="C68" s="88" t="s">
        <v>85</v>
      </c>
      <c r="D68" s="88"/>
      <c r="E68" s="88" t="s">
        <v>80</v>
      </c>
      <c r="F68" s="88"/>
    </row>
    <row r="69" spans="1:19" ht="8.25" hidden="1" customHeight="1" x14ac:dyDescent="0.25">
      <c r="A69" s="71"/>
      <c r="B69" s="67"/>
      <c r="C69" s="73"/>
      <c r="D69" s="73"/>
      <c r="E69" s="73"/>
      <c r="F69" s="73"/>
    </row>
    <row r="70" spans="1:19" ht="11.25" hidden="1" customHeight="1" x14ac:dyDescent="0.25">
      <c r="A70" s="108" t="s">
        <v>88</v>
      </c>
      <c r="B70" s="108"/>
      <c r="C70" s="108"/>
      <c r="D70" s="108"/>
      <c r="E70" s="108"/>
      <c r="F70" s="108"/>
    </row>
    <row r="71" spans="1:19" s="70" customFormat="1" ht="12.75" hidden="1" customHeight="1" x14ac:dyDescent="0.2">
      <c r="A71" s="68" t="s">
        <v>89</v>
      </c>
      <c r="B71" s="49"/>
      <c r="C71" s="69"/>
      <c r="D71" s="69"/>
      <c r="E71" s="69"/>
      <c r="F71" s="6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</sheetData>
  <mergeCells count="76">
    <mergeCell ref="C68:D68"/>
    <mergeCell ref="E68:F68"/>
    <mergeCell ref="A70:F70"/>
    <mergeCell ref="C65:D65"/>
    <mergeCell ref="E65:F65"/>
    <mergeCell ref="A66:B66"/>
    <mergeCell ref="A67:B67"/>
    <mergeCell ref="C67:D67"/>
    <mergeCell ref="E67:F67"/>
    <mergeCell ref="A63:B63"/>
    <mergeCell ref="C63:D63"/>
    <mergeCell ref="E63:F63"/>
    <mergeCell ref="A64:B64"/>
    <mergeCell ref="C64:D64"/>
    <mergeCell ref="E64:F64"/>
    <mergeCell ref="A59:B59"/>
    <mergeCell ref="E59:F59"/>
    <mergeCell ref="C60:D60"/>
    <mergeCell ref="E60:F60"/>
    <mergeCell ref="A61:B62"/>
    <mergeCell ref="C61:D61"/>
    <mergeCell ref="E61:F61"/>
    <mergeCell ref="A58:B58"/>
    <mergeCell ref="B45:C45"/>
    <mergeCell ref="B46:C46"/>
    <mergeCell ref="B47:C47"/>
    <mergeCell ref="B48:C48"/>
    <mergeCell ref="B49:C49"/>
    <mergeCell ref="B50:C50"/>
    <mergeCell ref="B51:C51"/>
    <mergeCell ref="B52:C52"/>
    <mergeCell ref="A54:F54"/>
    <mergeCell ref="A56:B56"/>
    <mergeCell ref="A57:B57"/>
    <mergeCell ref="A44:F44"/>
    <mergeCell ref="B33:C33"/>
    <mergeCell ref="B34:C34"/>
    <mergeCell ref="A35:F35"/>
    <mergeCell ref="B36:C36"/>
    <mergeCell ref="B37:C37"/>
    <mergeCell ref="A38:F38"/>
    <mergeCell ref="B39:C39"/>
    <mergeCell ref="B40:C40"/>
    <mergeCell ref="B41:C41"/>
    <mergeCell ref="B42:C42"/>
    <mergeCell ref="B43:C43"/>
    <mergeCell ref="B32:C32"/>
    <mergeCell ref="A21:F21"/>
    <mergeCell ref="B22:C22"/>
    <mergeCell ref="A23:F23"/>
    <mergeCell ref="B24:C24"/>
    <mergeCell ref="B25:C25"/>
    <mergeCell ref="B26:C26"/>
    <mergeCell ref="B27:C27"/>
    <mergeCell ref="B28:C28"/>
    <mergeCell ref="A29:F29"/>
    <mergeCell ref="B30:C30"/>
    <mergeCell ref="B31:C31"/>
    <mergeCell ref="G16:M16"/>
    <mergeCell ref="A17:C18"/>
    <mergeCell ref="D17:D18"/>
    <mergeCell ref="F17:F18"/>
    <mergeCell ref="A19:C19"/>
    <mergeCell ref="B20:C20"/>
    <mergeCell ref="A10:F10"/>
    <mergeCell ref="A11:F11"/>
    <mergeCell ref="A12:F12"/>
    <mergeCell ref="A13:F13"/>
    <mergeCell ref="C14:E14"/>
    <mergeCell ref="A15:F15"/>
    <mergeCell ref="A9:F9"/>
    <mergeCell ref="C1:F3"/>
    <mergeCell ref="B4:F4"/>
    <mergeCell ref="B7:C7"/>
    <mergeCell ref="D7:F7"/>
    <mergeCell ref="A8:B8"/>
  </mergeCells>
  <hyperlinks>
    <hyperlink ref="B20" location="_ftn1" display="_ftn1"/>
    <hyperlink ref="B51" location="_ftn2" display="_ftn2"/>
    <hyperlink ref="A71" location="_ftnref2" display="_ftnref2"/>
  </hyperlinks>
  <pageMargins left="0.70866141732283472" right="0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2018-10-26T11:09:58Z</dcterms:modified>
</cp:coreProperties>
</file>